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425" windowWidth="11295" windowHeight="6495" activeTab="0"/>
  </bookViews>
  <sheets>
    <sheet name="Sheet1" sheetId="1" r:id="rId1"/>
  </sheets>
  <definedNames>
    <definedName name="A">'Sheet1'!$B$8</definedName>
    <definedName name="Dmax">'Sheet1'!$F$10</definedName>
    <definedName name="Dport">'Sheet1'!$F$9</definedName>
    <definedName name="Go">'Sheet1'!$F$8</definedName>
    <definedName name="inc">'Sheet1'!$F$11</definedName>
    <definedName name="m">'Sheet1'!$B$11</definedName>
    <definedName name="n">'Sheet1'!$B$9</definedName>
    <definedName name="rho">'Sheet1'!$J$8</definedName>
    <definedName name="time">'Sheet1'!$F$12</definedName>
  </definedNames>
  <calcPr fullCalcOnLoad="1"/>
</workbook>
</file>

<file path=xl/sharedStrings.xml><?xml version="1.0" encoding="utf-8"?>
<sst xmlns="http://schemas.openxmlformats.org/spreadsheetml/2006/main" count="53" uniqueCount="49">
  <si>
    <t>Port Area</t>
  </si>
  <si>
    <t>Aport</t>
  </si>
  <si>
    <t>rdot</t>
  </si>
  <si>
    <t>Regression Rate</t>
  </si>
  <si>
    <t>Fuel Volume Consumed</t>
  </si>
  <si>
    <t>Fuel Mass Consumed</t>
  </si>
  <si>
    <t>inches</t>
  </si>
  <si>
    <t>Anew</t>
  </si>
  <si>
    <t>New Port Area</t>
  </si>
  <si>
    <t>Dport (initial)</t>
  </si>
  <si>
    <t>Go (mdot)</t>
  </si>
  <si>
    <t>Local Mass Flux</t>
  </si>
  <si>
    <t>(mm/s)</t>
  </si>
  <si>
    <t>(inches)</t>
  </si>
  <si>
    <t>Time increment</t>
  </si>
  <si>
    <t>seconds</t>
  </si>
  <si>
    <t>rho</t>
  </si>
  <si>
    <t>Oxygen CFM</t>
  </si>
  <si>
    <t>ft^3/min</t>
  </si>
  <si>
    <t>g/sec</t>
  </si>
  <si>
    <t>(g/cm^2*s)</t>
  </si>
  <si>
    <t>(cm^2)</t>
  </si>
  <si>
    <t>(cm^3)</t>
  </si>
  <si>
    <t>g/cm^3</t>
  </si>
  <si>
    <t>(grams)</t>
  </si>
  <si>
    <t>Dmax</t>
  </si>
  <si>
    <t>Grain Length</t>
  </si>
  <si>
    <t>Time</t>
  </si>
  <si>
    <t>(seconds)</t>
  </si>
  <si>
    <t>New Port Diameter</t>
  </si>
  <si>
    <t>Average</t>
  </si>
  <si>
    <t>Total (grams)</t>
  </si>
  <si>
    <t>A *</t>
  </si>
  <si>
    <t>n *</t>
  </si>
  <si>
    <t>Given(regression rate):  rdot=A(Gox)^n</t>
  </si>
  <si>
    <t>* Stanford data (AIAA 2003-1162)</t>
  </si>
  <si>
    <t>(assumes gaseous oxygen density = .00143 g/cm^3)</t>
  </si>
  <si>
    <t>(calculated assuming L/D =2.78)</t>
  </si>
  <si>
    <t>(maximum diameter of paraffin fuel grain)</t>
  </si>
  <si>
    <t>(central port in paraffin fuel grain)</t>
  </si>
  <si>
    <t>(maximum = ??-Parker '42 series solenoid)</t>
  </si>
  <si>
    <t>(paraffin density)</t>
  </si>
  <si>
    <t>Total (onces)</t>
  </si>
  <si>
    <t>Motor cut-off point to allow approx 10% residual fuel sliver to insulate aluminum combustion chamber</t>
  </si>
  <si>
    <t>GOX/Paraffin Initial Calculations</t>
  </si>
  <si>
    <t>Key:</t>
  </si>
  <si>
    <t>Input fields</t>
  </si>
  <si>
    <t>Calculated fields</t>
  </si>
  <si>
    <t>Gox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</si>
</sst>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4"/>
      <color indexed="10"/>
      <name val="Arial"/>
      <family val="0"/>
    </font>
    <font>
      <sz val="10"/>
      <color indexed="9"/>
      <name val="Arial"/>
      <family val="0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8"/>
      <color indexed="17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17"/>
      <name val="Arial"/>
      <family val="2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2" fillId="4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5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5" borderId="14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6" borderId="15" xfId="0" applyFill="1" applyBorder="1" applyAlignment="1">
      <alignment wrapText="1"/>
    </xf>
    <xf numFmtId="0" fontId="0" fillId="0" borderId="13" xfId="0" applyFill="1" applyBorder="1" applyAlignment="1">
      <alignment/>
    </xf>
    <xf numFmtId="2" fontId="0" fillId="6" borderId="2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 wrapText="1"/>
    </xf>
    <xf numFmtId="2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 wrapText="1"/>
    </xf>
    <xf numFmtId="0" fontId="6" fillId="5" borderId="12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5" borderId="12" xfId="0" applyFont="1" applyFill="1" applyBorder="1" applyAlignment="1">
      <alignment wrapText="1"/>
    </xf>
    <xf numFmtId="0" fontId="6" fillId="5" borderId="16" xfId="0" applyFont="1" applyFill="1" applyBorder="1" applyAlignment="1">
      <alignment/>
    </xf>
    <xf numFmtId="0" fontId="9" fillId="5" borderId="16" xfId="0" applyFont="1" applyFill="1" applyBorder="1" applyAlignment="1">
      <alignment wrapText="1"/>
    </xf>
    <xf numFmtId="0" fontId="2" fillId="5" borderId="16" xfId="0" applyFont="1" applyFill="1" applyBorder="1" applyAlignment="1">
      <alignment/>
    </xf>
    <xf numFmtId="0" fontId="0" fillId="0" borderId="16" xfId="0" applyBorder="1" applyAlignment="1">
      <alignment/>
    </xf>
    <xf numFmtId="0" fontId="7" fillId="6" borderId="17" xfId="0" applyFont="1" applyFill="1" applyBorder="1" applyAlignment="1">
      <alignment/>
    </xf>
    <xf numFmtId="0" fontId="9" fillId="6" borderId="17" xfId="0" applyFont="1" applyFill="1" applyBorder="1" applyAlignment="1">
      <alignment wrapText="1"/>
    </xf>
    <xf numFmtId="2" fontId="0" fillId="6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5" borderId="17" xfId="0" applyFont="1" applyFill="1" applyBorder="1" applyAlignment="1">
      <alignment/>
    </xf>
    <xf numFmtId="0" fontId="9" fillId="5" borderId="17" xfId="0" applyFont="1" applyFill="1" applyBorder="1" applyAlignment="1">
      <alignment wrapText="1"/>
    </xf>
    <xf numFmtId="0" fontId="2" fillId="5" borderId="17" xfId="0" applyFont="1" applyFill="1" applyBorder="1" applyAlignment="1">
      <alignment/>
    </xf>
    <xf numFmtId="0" fontId="0" fillId="6" borderId="17" xfId="0" applyFill="1" applyBorder="1" applyAlignment="1">
      <alignment/>
    </xf>
    <xf numFmtId="0" fontId="6" fillId="5" borderId="18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2</xdr:row>
      <xdr:rowOff>0</xdr:rowOff>
    </xdr:from>
    <xdr:ext cx="2352675" cy="704850"/>
    <xdr:sp>
      <xdr:nvSpPr>
        <xdr:cNvPr id="1" name="TextBox 3"/>
        <xdr:cNvSpPr txBox="1">
          <a:spLocks noChangeArrowheads="1"/>
        </xdr:cNvSpPr>
      </xdr:nvSpPr>
      <xdr:spPr>
        <a:xfrm>
          <a:off x="304800" y="523875"/>
          <a:ext cx="2352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Given:
O/F ratio = 2.7 as per AIAA 2003-1162
Fuel Grain L/D = 2.78 as per AIAA 2003-1162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showGridLines="0" tabSelected="1" view="pageBreakPreview" zoomScale="75" zoomScaleNormal="85" zoomScaleSheetLayoutView="75" workbookViewId="0" topLeftCell="A1">
      <selection activeCell="F1" sqref="F1"/>
    </sheetView>
  </sheetViews>
  <sheetFormatPr defaultColWidth="9.140625" defaultRowHeight="12.75"/>
  <cols>
    <col min="1" max="1" width="12.7109375" style="0" customWidth="1"/>
    <col min="2" max="2" width="14.421875" style="0" bestFit="1" customWidth="1"/>
    <col min="3" max="3" width="19.00390625" style="0" customWidth="1"/>
    <col min="4" max="5" width="15.421875" style="0" customWidth="1"/>
    <col min="6" max="6" width="17.140625" style="22" customWidth="1"/>
    <col min="7" max="7" width="21.7109375" style="0" customWidth="1"/>
    <col min="8" max="8" width="19.7109375" style="0" customWidth="1"/>
    <col min="9" max="9" width="17.421875" style="0" customWidth="1"/>
    <col min="10" max="10" width="14.421875" style="0" customWidth="1"/>
  </cols>
  <sheetData>
    <row r="1" spans="1:7" ht="23.25">
      <c r="A1" s="50" t="s">
        <v>44</v>
      </c>
      <c r="B1" s="31"/>
      <c r="C1" s="31"/>
      <c r="D1" s="1"/>
      <c r="F1" s="71" t="s">
        <v>45</v>
      </c>
      <c r="G1" s="34"/>
    </row>
    <row r="2" spans="1:7" s="9" customFormat="1" ht="18">
      <c r="A2" s="8"/>
      <c r="B2" s="8"/>
      <c r="F2" s="41"/>
      <c r="G2" s="42" t="s">
        <v>46</v>
      </c>
    </row>
    <row r="3" spans="1:7" s="9" customFormat="1" ht="18.75" thickBot="1">
      <c r="A3" s="14"/>
      <c r="B3" s="8"/>
      <c r="F3" s="43"/>
      <c r="G3" s="44" t="s">
        <v>47</v>
      </c>
    </row>
    <row r="4" spans="1:6" s="9" customFormat="1" ht="18">
      <c r="A4" s="8"/>
      <c r="B4" s="8"/>
      <c r="F4" s="23"/>
    </row>
    <row r="5" spans="1:6" s="9" customFormat="1" ht="18">
      <c r="A5" s="8"/>
      <c r="B5" s="8"/>
      <c r="F5" s="23"/>
    </row>
    <row r="6" spans="1:6" s="9" customFormat="1" ht="18.75" thickBot="1">
      <c r="A6" s="8"/>
      <c r="B6" s="8"/>
      <c r="F6" s="23"/>
    </row>
    <row r="7" spans="1:11" ht="38.25">
      <c r="A7" s="32" t="s">
        <v>34</v>
      </c>
      <c r="B7" s="33"/>
      <c r="C7" s="33"/>
      <c r="D7" s="52" t="s">
        <v>17</v>
      </c>
      <c r="E7" s="53" t="s">
        <v>40</v>
      </c>
      <c r="F7" s="54">
        <v>35</v>
      </c>
      <c r="G7" s="55" t="s">
        <v>18</v>
      </c>
      <c r="H7" s="33"/>
      <c r="I7" s="33"/>
      <c r="J7" s="33"/>
      <c r="K7" s="34"/>
    </row>
    <row r="8" spans="1:11" ht="51">
      <c r="A8" s="68" t="s">
        <v>32</v>
      </c>
      <c r="B8" s="66">
        <v>0.488</v>
      </c>
      <c r="C8" s="2"/>
      <c r="D8" s="56" t="s">
        <v>10</v>
      </c>
      <c r="E8" s="57" t="s">
        <v>36</v>
      </c>
      <c r="F8" s="58">
        <f>(F7*0.0283168*1429)/60</f>
        <v>23.604412533333335</v>
      </c>
      <c r="G8" s="59" t="s">
        <v>19</v>
      </c>
      <c r="H8" s="64" t="s">
        <v>16</v>
      </c>
      <c r="I8" s="65" t="s">
        <v>41</v>
      </c>
      <c r="J8" s="66">
        <v>0.895</v>
      </c>
      <c r="K8" s="67" t="s">
        <v>23</v>
      </c>
    </row>
    <row r="9" spans="1:11" ht="38.25">
      <c r="A9" s="69" t="s">
        <v>33</v>
      </c>
      <c r="B9" s="70">
        <v>0.62</v>
      </c>
      <c r="C9" s="2"/>
      <c r="D9" s="60" t="s">
        <v>9</v>
      </c>
      <c r="E9" s="61" t="s">
        <v>39</v>
      </c>
      <c r="F9" s="62">
        <v>0.5</v>
      </c>
      <c r="G9" s="59" t="s">
        <v>6</v>
      </c>
      <c r="H9" s="2"/>
      <c r="I9" s="2"/>
      <c r="J9" s="2"/>
      <c r="K9" s="35"/>
    </row>
    <row r="10" spans="1:11" ht="51">
      <c r="A10" s="36" t="s">
        <v>35</v>
      </c>
      <c r="B10" s="2"/>
      <c r="C10" s="2"/>
      <c r="D10" s="60" t="s">
        <v>25</v>
      </c>
      <c r="E10" s="61" t="s">
        <v>38</v>
      </c>
      <c r="F10" s="62">
        <v>2</v>
      </c>
      <c r="G10" s="59" t="s">
        <v>6</v>
      </c>
      <c r="H10" s="2"/>
      <c r="I10" s="2"/>
      <c r="J10" s="2"/>
      <c r="K10" s="35"/>
    </row>
    <row r="11" spans="1:11" ht="38.25">
      <c r="A11" s="36"/>
      <c r="B11" s="2"/>
      <c r="C11" s="2"/>
      <c r="D11" s="56" t="s">
        <v>26</v>
      </c>
      <c r="E11" s="57" t="s">
        <v>37</v>
      </c>
      <c r="F11" s="63">
        <f>Dmax*2.78</f>
        <v>5.56</v>
      </c>
      <c r="G11" s="59" t="s">
        <v>6</v>
      </c>
      <c r="H11" s="2"/>
      <c r="I11" s="2"/>
      <c r="J11" s="2"/>
      <c r="K11" s="35"/>
    </row>
    <row r="12" spans="1:11" ht="13.5" thickBot="1">
      <c r="A12" s="37"/>
      <c r="B12" s="38"/>
      <c r="C12" s="38"/>
      <c r="D12" s="49" t="s">
        <v>14</v>
      </c>
      <c r="E12" s="51"/>
      <c r="F12" s="39">
        <v>0.1</v>
      </c>
      <c r="G12" s="38" t="s">
        <v>15</v>
      </c>
      <c r="H12" s="38"/>
      <c r="I12" s="38"/>
      <c r="J12" s="38"/>
      <c r="K12" s="40"/>
    </row>
    <row r="13" spans="5:7" ht="12.75">
      <c r="E13" s="3"/>
      <c r="F13" s="24"/>
      <c r="G13" s="3"/>
    </row>
    <row r="15" spans="1:12" ht="12.75">
      <c r="A15" s="19"/>
      <c r="B15" s="21" t="s">
        <v>1</v>
      </c>
      <c r="C15" s="21" t="s">
        <v>48</v>
      </c>
      <c r="D15" s="21" t="s">
        <v>2</v>
      </c>
      <c r="E15" s="21" t="s">
        <v>7</v>
      </c>
      <c r="F15" s="25"/>
      <c r="G15" s="19"/>
      <c r="H15" s="19"/>
      <c r="I15" s="2"/>
      <c r="J15" s="2"/>
      <c r="K15" s="2"/>
      <c r="L15" s="2"/>
    </row>
    <row r="16" spans="1:12" ht="12.75">
      <c r="A16" s="20" t="s">
        <v>27</v>
      </c>
      <c r="B16" s="20" t="s">
        <v>0</v>
      </c>
      <c r="C16" s="20" t="s">
        <v>11</v>
      </c>
      <c r="D16" s="20" t="s">
        <v>3</v>
      </c>
      <c r="E16" s="20" t="s">
        <v>8</v>
      </c>
      <c r="F16" s="26" t="s">
        <v>29</v>
      </c>
      <c r="G16" s="20" t="s">
        <v>4</v>
      </c>
      <c r="H16" s="20" t="s">
        <v>5</v>
      </c>
      <c r="I16" s="2"/>
      <c r="J16" s="2"/>
      <c r="K16" s="2"/>
      <c r="L16" s="2"/>
    </row>
    <row r="17" spans="1:12" ht="12.75">
      <c r="A17" s="10" t="s">
        <v>28</v>
      </c>
      <c r="B17" s="10" t="s">
        <v>21</v>
      </c>
      <c r="C17" s="10" t="s">
        <v>20</v>
      </c>
      <c r="D17" s="10" t="s">
        <v>12</v>
      </c>
      <c r="E17" s="10" t="s">
        <v>21</v>
      </c>
      <c r="F17" s="27" t="s">
        <v>13</v>
      </c>
      <c r="G17" s="10" t="s">
        <v>22</v>
      </c>
      <c r="H17" s="10" t="s">
        <v>24</v>
      </c>
      <c r="I17" s="6"/>
      <c r="J17" s="6"/>
      <c r="K17" s="2"/>
      <c r="L17" s="2"/>
    </row>
    <row r="18" spans="1:12" ht="12.75">
      <c r="A18" s="11"/>
      <c r="B18" s="11"/>
      <c r="C18" s="11"/>
      <c r="D18" s="11"/>
      <c r="E18" s="11"/>
      <c r="F18" s="28"/>
      <c r="G18" s="11"/>
      <c r="H18" s="11"/>
      <c r="I18" s="6"/>
      <c r="J18" s="6"/>
      <c r="K18" s="2"/>
      <c r="L18" s="2"/>
    </row>
    <row r="19" spans="1:12" ht="12.75">
      <c r="A19" s="11"/>
      <c r="B19" s="11"/>
      <c r="C19" s="11"/>
      <c r="D19" s="11"/>
      <c r="E19" s="11"/>
      <c r="F19" s="28"/>
      <c r="G19" s="11"/>
      <c r="H19" s="11"/>
      <c r="I19" s="6"/>
      <c r="J19" s="6"/>
      <c r="K19" s="2"/>
      <c r="L19" s="2"/>
    </row>
    <row r="20" spans="1:12" ht="12.75">
      <c r="A20" s="45">
        <v>0</v>
      </c>
      <c r="B20" s="45">
        <f>(PI()*(Dport*2.54)^2)/4</f>
        <v>1.2667686977437442</v>
      </c>
      <c r="C20" s="45">
        <f aca="true" t="shared" si="0" ref="C20:C83">Go/B20</f>
        <v>18.633561577086184</v>
      </c>
      <c r="D20" s="45">
        <f aca="true" t="shared" si="1" ref="D20:D83">A*((C20)^n)</f>
        <v>2.9922871199701135</v>
      </c>
      <c r="E20" s="45">
        <f aca="true" t="shared" si="2" ref="E20:E83">(PI()*((SQRT((4*B20)/PI()))+(2*(D20*time)*0.1))^2)/4</f>
        <v>1.3889685612503249</v>
      </c>
      <c r="F20" s="46">
        <f>SQRT((4*(E20*0.155))/PI())</f>
        <v>0.5235607923436988</v>
      </c>
      <c r="G20" s="45">
        <f aca="true" t="shared" si="3" ref="G20:G83">(E20-B20)*(inc*2.54)</f>
        <v>1.7257553523853342</v>
      </c>
      <c r="H20" s="45">
        <f aca="true" t="shared" si="4" ref="H20:H83">G20*rho</f>
        <v>1.5445510403848741</v>
      </c>
      <c r="I20" s="4"/>
      <c r="J20" s="4"/>
      <c r="K20" s="2"/>
      <c r="L20" s="2"/>
    </row>
    <row r="21" spans="1:10" ht="12.75">
      <c r="A21" s="45">
        <f aca="true" t="shared" si="5" ref="A21:A52">A20+time</f>
        <v>0.1</v>
      </c>
      <c r="B21" s="45">
        <f>E20</f>
        <v>1.3889685612503249</v>
      </c>
      <c r="C21" s="45">
        <f t="shared" si="0"/>
        <v>16.994202166883504</v>
      </c>
      <c r="D21" s="45">
        <f t="shared" si="1"/>
        <v>2.82622221562865</v>
      </c>
      <c r="E21" s="45">
        <f t="shared" si="2"/>
        <v>1.5095527801907715</v>
      </c>
      <c r="F21" s="46">
        <f aca="true" t="shared" si="6" ref="F21:F84">SQRT((4*(E21*0.155))/PI())</f>
        <v>0.5458144883232658</v>
      </c>
      <c r="G21" s="45">
        <f t="shared" si="3"/>
        <v>1.7029385735645641</v>
      </c>
      <c r="H21" s="45">
        <f t="shared" si="4"/>
        <v>1.524130023340285</v>
      </c>
      <c r="I21" s="4"/>
      <c r="J21" s="4"/>
    </row>
    <row r="22" spans="1:10" ht="12.75">
      <c r="A22" s="45">
        <f t="shared" si="5"/>
        <v>0.2</v>
      </c>
      <c r="B22" s="45">
        <f>E21</f>
        <v>1.5095527801907715</v>
      </c>
      <c r="C22" s="45">
        <f t="shared" si="0"/>
        <v>15.636692431748097</v>
      </c>
      <c r="D22" s="45">
        <f t="shared" si="1"/>
        <v>2.6840441554730394</v>
      </c>
      <c r="E22" s="45">
        <f t="shared" si="2"/>
        <v>1.6287171508839744</v>
      </c>
      <c r="F22" s="46">
        <f t="shared" si="6"/>
        <v>0.5669486731376561</v>
      </c>
      <c r="G22" s="45">
        <f t="shared" si="3"/>
        <v>1.6828869086776879</v>
      </c>
      <c r="H22" s="45">
        <f t="shared" si="4"/>
        <v>1.5061837832665306</v>
      </c>
      <c r="I22" s="4"/>
      <c r="J22" s="4"/>
    </row>
    <row r="23" spans="1:10" ht="12.75">
      <c r="A23" s="45">
        <f t="shared" si="5"/>
        <v>0.30000000000000004</v>
      </c>
      <c r="B23" s="45">
        <f>E22</f>
        <v>1.6287171508839744</v>
      </c>
      <c r="C23" s="45">
        <f t="shared" si="0"/>
        <v>14.492640739076279</v>
      </c>
      <c r="D23" s="45">
        <f t="shared" si="1"/>
        <v>2.5605383716026373</v>
      </c>
      <c r="E23" s="45">
        <f t="shared" si="2"/>
        <v>1.7466170261867107</v>
      </c>
      <c r="F23" s="46">
        <f t="shared" si="6"/>
        <v>0.5871103724373645</v>
      </c>
      <c r="G23" s="45">
        <f t="shared" si="3"/>
        <v>1.6650291989753625</v>
      </c>
      <c r="H23" s="45">
        <f t="shared" si="4"/>
        <v>1.4902011330829494</v>
      </c>
      <c r="I23" s="4"/>
      <c r="J23" s="4"/>
    </row>
    <row r="24" spans="1:10" ht="12.75">
      <c r="A24" s="45">
        <f t="shared" si="5"/>
        <v>0.4</v>
      </c>
      <c r="B24" s="45">
        <f>E23</f>
        <v>1.7466170261867107</v>
      </c>
      <c r="C24" s="45">
        <f t="shared" si="0"/>
        <v>13.514360721003335</v>
      </c>
      <c r="D24" s="45">
        <f t="shared" si="1"/>
        <v>2.451958053113619</v>
      </c>
      <c r="E24" s="45">
        <f t="shared" si="2"/>
        <v>1.8633784783255558</v>
      </c>
      <c r="F24" s="46">
        <f t="shared" si="6"/>
        <v>0.6064171094543279</v>
      </c>
      <c r="G24" s="45">
        <f t="shared" si="3"/>
        <v>1.6489519316856265</v>
      </c>
      <c r="H24" s="45">
        <f t="shared" si="4"/>
        <v>1.4758119788586357</v>
      </c>
      <c r="I24" s="4"/>
      <c r="J24" s="4"/>
    </row>
    <row r="25" spans="1:10" ht="12.75">
      <c r="A25" s="45">
        <f t="shared" si="5"/>
        <v>0.5</v>
      </c>
      <c r="B25" s="45">
        <f aca="true" t="shared" si="7" ref="B25:B88">E24</f>
        <v>1.8633784783255558</v>
      </c>
      <c r="C25" s="45">
        <f t="shared" si="0"/>
        <v>12.66753523661195</v>
      </c>
      <c r="D25" s="45">
        <f t="shared" si="1"/>
        <v>2.355531612258134</v>
      </c>
      <c r="E25" s="45">
        <f t="shared" si="2"/>
        <v>1.9791057348632952</v>
      </c>
      <c r="F25" s="46">
        <f t="shared" si="6"/>
        <v>0.6249645839167323</v>
      </c>
      <c r="G25" s="45">
        <f t="shared" si="3"/>
        <v>1.6343466077285709</v>
      </c>
      <c r="H25" s="45">
        <f t="shared" si="4"/>
        <v>1.4627402139170709</v>
      </c>
      <c r="I25" s="4"/>
      <c r="J25" s="4"/>
    </row>
    <row r="26" spans="1:10" ht="12.75">
      <c r="A26" s="45">
        <f t="shared" si="5"/>
        <v>0.6</v>
      </c>
      <c r="B26" s="45">
        <f t="shared" si="7"/>
        <v>1.9791057348632952</v>
      </c>
      <c r="C26" s="45">
        <f t="shared" si="0"/>
        <v>11.92680720262972</v>
      </c>
      <c r="D26" s="45">
        <f t="shared" si="1"/>
        <v>2.26915846372693</v>
      </c>
      <c r="E26" s="45">
        <f t="shared" si="2"/>
        <v>2.0938863149465465</v>
      </c>
      <c r="F26" s="46">
        <f t="shared" si="6"/>
        <v>0.6428319555274986</v>
      </c>
      <c r="G26" s="45">
        <f t="shared" si="3"/>
        <v>1.6209772641677083</v>
      </c>
      <c r="H26" s="45">
        <f t="shared" si="4"/>
        <v>1.450774651430099</v>
      </c>
      <c r="I26" s="4"/>
      <c r="J26" s="4"/>
    </row>
    <row r="27" spans="1:10" ht="12.75">
      <c r="A27" s="45">
        <f t="shared" si="5"/>
        <v>0.7</v>
      </c>
      <c r="B27" s="45">
        <f t="shared" si="7"/>
        <v>2.0938863149465465</v>
      </c>
      <c r="C27" s="45">
        <f t="shared" si="0"/>
        <v>11.273015332704878</v>
      </c>
      <c r="D27" s="45">
        <f t="shared" si="1"/>
        <v>2.1912134376645085</v>
      </c>
      <c r="E27" s="45">
        <f t="shared" si="2"/>
        <v>2.2077946862231044</v>
      </c>
      <c r="F27" s="46">
        <f t="shared" si="6"/>
        <v>0.6600855873893093</v>
      </c>
      <c r="G27" s="45">
        <f t="shared" si="3"/>
        <v>1.6086595825160603</v>
      </c>
      <c r="H27" s="45">
        <f t="shared" si="4"/>
        <v>1.439750326351874</v>
      </c>
      <c r="I27" s="4"/>
      <c r="J27" s="4"/>
    </row>
    <row r="28" spans="1:10" ht="12.75">
      <c r="A28" s="45">
        <f t="shared" si="5"/>
        <v>0.7999999999999999</v>
      </c>
      <c r="B28" s="45">
        <f t="shared" si="7"/>
        <v>2.2077946862231044</v>
      </c>
      <c r="C28" s="45">
        <f t="shared" si="0"/>
        <v>10.691398380758688</v>
      </c>
      <c r="D28" s="45">
        <f t="shared" si="1"/>
        <v>2.12041671820275</v>
      </c>
      <c r="E28" s="45">
        <f t="shared" si="2"/>
        <v>2.3208949363234974</v>
      </c>
      <c r="F28" s="46">
        <f t="shared" si="6"/>
        <v>0.6767817653246241</v>
      </c>
      <c r="G28" s="45">
        <f t="shared" si="3"/>
        <v>1.5972469720177906</v>
      </c>
      <c r="H28" s="45">
        <f t="shared" si="4"/>
        <v>1.4295360399559227</v>
      </c>
      <c r="I28" s="4"/>
      <c r="J28" s="4"/>
    </row>
    <row r="29" spans="1:10" ht="12.75">
      <c r="A29" s="45">
        <f t="shared" si="5"/>
        <v>0.8999999999999999</v>
      </c>
      <c r="B29" s="45">
        <f t="shared" si="7"/>
        <v>2.3208949363234974</v>
      </c>
      <c r="C29" s="45">
        <f t="shared" si="0"/>
        <v>10.170392534323337</v>
      </c>
      <c r="D29" s="45">
        <f t="shared" si="1"/>
        <v>2.05574482381417</v>
      </c>
      <c r="E29" s="45">
        <f t="shared" si="2"/>
        <v>2.4332427680636806</v>
      </c>
      <c r="F29" s="46">
        <f t="shared" si="6"/>
        <v>0.6929687162542958</v>
      </c>
      <c r="G29" s="45">
        <f t="shared" si="3"/>
        <v>1.5866210189675622</v>
      </c>
      <c r="H29" s="45">
        <f t="shared" si="4"/>
        <v>1.4200258119759683</v>
      </c>
      <c r="I29" s="4"/>
      <c r="J29" s="4"/>
    </row>
    <row r="30" spans="1:10" ht="12.75">
      <c r="A30" s="45">
        <f t="shared" si="5"/>
        <v>0.9999999999999999</v>
      </c>
      <c r="B30" s="45">
        <f t="shared" si="7"/>
        <v>2.4332427680636806</v>
      </c>
      <c r="C30" s="45">
        <f t="shared" si="0"/>
        <v>9.700804557252292</v>
      </c>
      <c r="D30" s="45">
        <f t="shared" si="1"/>
        <v>1.9963681386082235</v>
      </c>
      <c r="E30" s="45">
        <f t="shared" si="2"/>
        <v>2.5448870184528576</v>
      </c>
      <c r="F30" s="46">
        <f t="shared" si="6"/>
        <v>0.7086881346971233</v>
      </c>
      <c r="G30" s="45">
        <f t="shared" si="3"/>
        <v>1.5766847616961135</v>
      </c>
      <c r="H30" s="45">
        <f t="shared" si="4"/>
        <v>1.4111328617180217</v>
      </c>
      <c r="I30" s="4"/>
      <c r="J30" s="4"/>
    </row>
    <row r="31" spans="1:10" ht="12.75">
      <c r="A31" s="45">
        <f t="shared" si="5"/>
        <v>1.0999999999999999</v>
      </c>
      <c r="B31" s="45">
        <f t="shared" si="7"/>
        <v>2.5448870184528576</v>
      </c>
      <c r="C31" s="45">
        <f t="shared" si="0"/>
        <v>9.275230044469101</v>
      </c>
      <c r="D31" s="45">
        <f t="shared" si="1"/>
        <v>1.941606108577741</v>
      </c>
      <c r="E31" s="45">
        <f t="shared" si="2"/>
        <v>2.655870834794783</v>
      </c>
      <c r="F31" s="46">
        <f t="shared" si="6"/>
        <v>0.7239763564842938</v>
      </c>
      <c r="G31" s="45">
        <f t="shared" si="3"/>
        <v>1.5673578479072046</v>
      </c>
      <c r="H31" s="45">
        <f t="shared" si="4"/>
        <v>1.4027852738769482</v>
      </c>
      <c r="I31" s="4"/>
      <c r="J31" s="4"/>
    </row>
    <row r="32" spans="1:10" ht="12.75">
      <c r="A32" s="45">
        <f t="shared" si="5"/>
        <v>1.2</v>
      </c>
      <c r="B32" s="45">
        <f t="shared" si="7"/>
        <v>2.655870834794783</v>
      </c>
      <c r="C32" s="45">
        <f t="shared" si="0"/>
        <v>8.887635732916669</v>
      </c>
      <c r="D32" s="45">
        <f t="shared" si="1"/>
        <v>1.8908944831641878</v>
      </c>
      <c r="E32" s="45">
        <f t="shared" si="2"/>
        <v>2.7662325989464494</v>
      </c>
      <c r="F32" s="46">
        <f t="shared" si="6"/>
        <v>0.7388652745336542</v>
      </c>
      <c r="G32" s="45">
        <f t="shared" si="3"/>
        <v>1.5585729780554956</v>
      </c>
      <c r="H32" s="45">
        <f t="shared" si="4"/>
        <v>1.3949228153596684</v>
      </c>
      <c r="I32" s="4"/>
      <c r="J32" s="4"/>
    </row>
    <row r="33" spans="1:10" ht="12.75">
      <c r="A33" s="45">
        <f t="shared" si="5"/>
        <v>1.3</v>
      </c>
      <c r="B33" s="45">
        <f t="shared" si="7"/>
        <v>2.7662325989464494</v>
      </c>
      <c r="C33" s="45">
        <f t="shared" si="0"/>
        <v>8.533054140972578</v>
      </c>
      <c r="D33" s="45">
        <f t="shared" si="1"/>
        <v>1.8437609506353307</v>
      </c>
      <c r="E33" s="45">
        <f t="shared" si="2"/>
        <v>2.8760066633526726</v>
      </c>
      <c r="F33" s="46">
        <f t="shared" si="6"/>
        <v>0.7533830627767524</v>
      </c>
      <c r="G33" s="45">
        <f t="shared" si="3"/>
        <v>1.5502732471704475</v>
      </c>
      <c r="H33" s="45">
        <f t="shared" si="4"/>
        <v>1.3874945562175505</v>
      </c>
      <c r="I33" s="4"/>
      <c r="J33" s="4"/>
    </row>
    <row r="34" spans="1:10" ht="12.75">
      <c r="A34" s="45">
        <f t="shared" si="5"/>
        <v>1.4000000000000001</v>
      </c>
      <c r="B34" s="45">
        <f t="shared" si="7"/>
        <v>2.8760066633526726</v>
      </c>
      <c r="C34" s="45">
        <f t="shared" si="0"/>
        <v>8.207356691523362</v>
      </c>
      <c r="D34" s="45">
        <f t="shared" si="1"/>
        <v>1.7998067369975825</v>
      </c>
      <c r="E34" s="45">
        <f t="shared" si="2"/>
        <v>2.9852239441911164</v>
      </c>
      <c r="F34" s="46">
        <f t="shared" si="6"/>
        <v>0.7675547551955708</v>
      </c>
      <c r="G34" s="45">
        <f t="shared" si="3"/>
        <v>1.5424101269128376</v>
      </c>
      <c r="H34" s="45">
        <f t="shared" si="4"/>
        <v>1.3804570635869897</v>
      </c>
      <c r="I34" s="4"/>
      <c r="J34" s="4"/>
    </row>
    <row r="35" spans="1:10" ht="12.75">
      <c r="A35" s="45">
        <f t="shared" si="5"/>
        <v>1.5000000000000002</v>
      </c>
      <c r="B35" s="45">
        <f t="shared" si="7"/>
        <v>2.9852239441911164</v>
      </c>
      <c r="C35" s="45">
        <f t="shared" si="0"/>
        <v>7.907082676080184</v>
      </c>
      <c r="D35" s="45">
        <f t="shared" si="1"/>
        <v>1.758692515956477</v>
      </c>
      <c r="E35" s="45">
        <f t="shared" si="2"/>
        <v>3.0939124045114212</v>
      </c>
      <c r="F35" s="46">
        <f t="shared" si="6"/>
        <v>0.7814027139141776</v>
      </c>
      <c r="G35" s="45">
        <f t="shared" si="3"/>
        <v>1.5349419120274734</v>
      </c>
      <c r="H35" s="45">
        <f t="shared" si="4"/>
        <v>1.3737730112645887</v>
      </c>
      <c r="I35" s="4"/>
      <c r="J35" s="4"/>
    </row>
    <row r="36" spans="1:10" ht="12.75">
      <c r="A36" s="45">
        <f t="shared" si="5"/>
        <v>1.6000000000000003</v>
      </c>
      <c r="B36" s="45">
        <f t="shared" si="7"/>
        <v>3.0939124045114212</v>
      </c>
      <c r="C36" s="45">
        <f t="shared" si="0"/>
        <v>7.629308605800962</v>
      </c>
      <c r="D36" s="45">
        <f t="shared" si="1"/>
        <v>1.7201274844879442</v>
      </c>
      <c r="E36" s="45">
        <f t="shared" si="2"/>
        <v>3.202097451604816</v>
      </c>
      <c r="F36" s="46">
        <f t="shared" si="6"/>
        <v>0.7949470112713399</v>
      </c>
      <c r="G36" s="45">
        <f t="shared" si="3"/>
        <v>1.5278325090717575</v>
      </c>
      <c r="H36" s="45">
        <f t="shared" si="4"/>
        <v>1.367410095619223</v>
      </c>
      <c r="I36" s="4"/>
      <c r="J36" s="4"/>
    </row>
    <row r="37" spans="1:10" ht="12.75">
      <c r="A37" s="45">
        <f t="shared" si="5"/>
        <v>1.7000000000000004</v>
      </c>
      <c r="B37" s="45">
        <f t="shared" si="7"/>
        <v>3.202097451604816</v>
      </c>
      <c r="C37" s="45">
        <f t="shared" si="0"/>
        <v>7.371547209315368</v>
      </c>
      <c r="D37" s="45">
        <f t="shared" si="1"/>
        <v>1.683860796136482</v>
      </c>
      <c r="E37" s="45">
        <f t="shared" si="2"/>
        <v>3.309802266727407</v>
      </c>
      <c r="F37" s="46">
        <f t="shared" si="6"/>
        <v>0.8082057444388583</v>
      </c>
      <c r="G37" s="45">
        <f t="shared" si="3"/>
        <v>1.5210504810872822</v>
      </c>
      <c r="H37" s="45">
        <f t="shared" si="4"/>
        <v>1.3613401805731176</v>
      </c>
      <c r="I37" s="4"/>
      <c r="J37" s="4"/>
    </row>
    <row r="38" spans="1:10" ht="12.75">
      <c r="A38" s="45">
        <f t="shared" si="5"/>
        <v>1.8000000000000005</v>
      </c>
      <c r="B38" s="45">
        <f t="shared" si="7"/>
        <v>3.309802266727407</v>
      </c>
      <c r="C38" s="45">
        <f t="shared" si="0"/>
        <v>7.1316684898739835</v>
      </c>
      <c r="D38" s="45">
        <f t="shared" si="1"/>
        <v>1.6496747731757746</v>
      </c>
      <c r="E38" s="45">
        <f t="shared" si="2"/>
        <v>3.4170480809084958</v>
      </c>
      <c r="F38" s="46">
        <f t="shared" si="6"/>
        <v>0.821195296592403</v>
      </c>
      <c r="G38" s="45">
        <f t="shared" si="3"/>
        <v>1.5145682861910053</v>
      </c>
      <c r="H38" s="45">
        <f t="shared" si="4"/>
        <v>1.3555386161409497</v>
      </c>
      <c r="I38" s="4"/>
      <c r="J38" s="4"/>
    </row>
    <row r="39" spans="1:10" ht="12.75">
      <c r="A39" s="45">
        <f t="shared" si="5"/>
        <v>1.9000000000000006</v>
      </c>
      <c r="B39" s="45">
        <f t="shared" si="7"/>
        <v>3.4170480809084958</v>
      </c>
      <c r="C39" s="45">
        <f t="shared" si="0"/>
        <v>6.907837400712721</v>
      </c>
      <c r="D39" s="45">
        <f t="shared" si="1"/>
        <v>1.6173794768530143</v>
      </c>
      <c r="E39" s="45">
        <f t="shared" si="2"/>
        <v>3.523854407373384</v>
      </c>
      <c r="F39" s="46">
        <f t="shared" si="6"/>
        <v>0.8339305553284087</v>
      </c>
      <c r="G39" s="45">
        <f t="shared" si="3"/>
        <v>1.508361664867737</v>
      </c>
      <c r="H39" s="45">
        <f t="shared" si="4"/>
        <v>1.3499836900566247</v>
      </c>
      <c r="I39" s="4"/>
      <c r="J39" s="4"/>
    </row>
    <row r="40" spans="1:10" ht="12.75">
      <c r="A40" s="45">
        <f t="shared" si="5"/>
        <v>2.0000000000000004</v>
      </c>
      <c r="B40" s="45">
        <f t="shared" si="7"/>
        <v>3.523854407373384</v>
      </c>
      <c r="C40" s="45">
        <f t="shared" si="0"/>
        <v>6.698464182839957</v>
      </c>
      <c r="D40" s="45">
        <f t="shared" si="1"/>
        <v>1.5868083257928964</v>
      </c>
      <c r="E40" s="45">
        <f t="shared" si="2"/>
        <v>3.6302392387443736</v>
      </c>
      <c r="F40" s="46">
        <f t="shared" si="6"/>
        <v>0.8464250965802493</v>
      </c>
      <c r="G40" s="45">
        <f t="shared" si="3"/>
        <v>1.502409142553664</v>
      </c>
      <c r="H40" s="45">
        <f t="shared" si="4"/>
        <v>1.3446561825855294</v>
      </c>
      <c r="I40" s="4"/>
      <c r="J40" s="4"/>
    </row>
    <row r="41" spans="1:10" ht="12.75">
      <c r="A41" s="45">
        <f t="shared" si="5"/>
        <v>2.1000000000000005</v>
      </c>
      <c r="B41" s="45">
        <f t="shared" si="7"/>
        <v>3.6302392387443736</v>
      </c>
      <c r="C41" s="45">
        <f t="shared" si="0"/>
        <v>6.502164452802737</v>
      </c>
      <c r="D41" s="45">
        <f t="shared" si="1"/>
        <v>1.557814531503357</v>
      </c>
      <c r="E41" s="45">
        <f t="shared" si="2"/>
        <v>3.736219215413869</v>
      </c>
      <c r="F41" s="46">
        <f t="shared" si="6"/>
        <v>0.858691340467557</v>
      </c>
      <c r="G41" s="45">
        <f t="shared" si="3"/>
        <v>1.4966916225172837</v>
      </c>
      <c r="H41" s="45">
        <f t="shared" si="4"/>
        <v>1.339539002152969</v>
      </c>
      <c r="I41" s="4"/>
      <c r="J41" s="4"/>
    </row>
    <row r="42" spans="1:10" ht="12.75">
      <c r="A42" s="45">
        <f t="shared" si="5"/>
        <v>2.2000000000000006</v>
      </c>
      <c r="B42" s="45">
        <f t="shared" si="7"/>
        <v>3.736219215413869</v>
      </c>
      <c r="C42" s="45">
        <f t="shared" si="0"/>
        <v>6.31772687104459</v>
      </c>
      <c r="D42" s="45">
        <f t="shared" si="1"/>
        <v>1.5302681767846966</v>
      </c>
      <c r="E42" s="45">
        <f t="shared" si="2"/>
        <v>3.8418097701445357</v>
      </c>
      <c r="F42" s="46">
        <f t="shared" si="6"/>
        <v>0.8707406841409094</v>
      </c>
      <c r="G42" s="45">
        <f t="shared" si="3"/>
        <v>1.4911920501283658</v>
      </c>
      <c r="H42" s="45">
        <f t="shared" si="4"/>
        <v>1.3346168848648874</v>
      </c>
      <c r="I42" s="4"/>
      <c r="J42" s="4"/>
    </row>
    <row r="43" spans="1:10" ht="12.75">
      <c r="A43" s="45">
        <f t="shared" si="5"/>
        <v>2.3000000000000007</v>
      </c>
      <c r="B43" s="45">
        <f t="shared" si="7"/>
        <v>3.8418097701445357</v>
      </c>
      <c r="C43" s="45">
        <f t="shared" si="0"/>
        <v>6.144086757436013</v>
      </c>
      <c r="D43" s="45">
        <f t="shared" si="1"/>
        <v>1.504053804344085</v>
      </c>
      <c r="E43" s="45">
        <f t="shared" si="2"/>
        <v>3.9470252529276877</v>
      </c>
      <c r="F43" s="46">
        <f t="shared" si="6"/>
        <v>0.8825836156392521</v>
      </c>
      <c r="G43" s="45">
        <f t="shared" si="3"/>
        <v>1.4858951340567852</v>
      </c>
      <c r="H43" s="45">
        <f t="shared" si="4"/>
        <v>1.3298761449808227</v>
      </c>
      <c r="I43" s="4"/>
      <c r="J43" s="4"/>
    </row>
    <row r="44" spans="1:10" ht="12.75">
      <c r="A44" s="45">
        <f t="shared" si="5"/>
        <v>2.400000000000001</v>
      </c>
      <c r="B44" s="45">
        <f t="shared" si="7"/>
        <v>3.9470252529276877</v>
      </c>
      <c r="C44" s="45">
        <f t="shared" si="0"/>
        <v>5.980304411740176</v>
      </c>
      <c r="D44" s="45">
        <f t="shared" si="1"/>
        <v>1.4790684135544037</v>
      </c>
      <c r="E44" s="45">
        <f t="shared" si="2"/>
        <v>4.051879039340646</v>
      </c>
      <c r="F44" s="46">
        <f t="shared" si="6"/>
        <v>0.8942298119737817</v>
      </c>
      <c r="G44" s="45">
        <f t="shared" si="3"/>
        <v>1.4807871132383603</v>
      </c>
      <c r="H44" s="45">
        <f t="shared" si="4"/>
        <v>1.3253044663483324</v>
      </c>
      <c r="I44" s="4"/>
      <c r="J44" s="4"/>
    </row>
    <row r="45" spans="1:10" ht="12.75">
      <c r="A45" s="45">
        <f t="shared" si="5"/>
        <v>2.500000000000001</v>
      </c>
      <c r="B45" s="45">
        <f t="shared" si="7"/>
        <v>4.051879039340646</v>
      </c>
      <c r="C45" s="45">
        <f t="shared" si="0"/>
        <v>5.825547185429907</v>
      </c>
      <c r="D45" s="45">
        <f t="shared" si="1"/>
        <v>1.455219786154158</v>
      </c>
      <c r="E45" s="45">
        <f t="shared" si="2"/>
        <v>4.156383625027995</v>
      </c>
      <c r="F45" s="46">
        <f t="shared" si="6"/>
        <v>0.9056882240283772</v>
      </c>
      <c r="G45" s="45">
        <f t="shared" si="3"/>
        <v>1.4758555609110142</v>
      </c>
      <c r="H45" s="45">
        <f t="shared" si="4"/>
        <v>1.3208907270153578</v>
      </c>
      <c r="I45" s="4"/>
      <c r="J45" s="4"/>
    </row>
    <row r="46" spans="1:10" ht="12.75">
      <c r="A46" s="45">
        <f t="shared" si="5"/>
        <v>2.600000000000001</v>
      </c>
      <c r="B46" s="45">
        <f t="shared" si="7"/>
        <v>4.156383625027995</v>
      </c>
      <c r="C46" s="45">
        <f t="shared" si="0"/>
        <v>5.67907456645664</v>
      </c>
      <c r="D46" s="45">
        <f t="shared" si="1"/>
        <v>1.4324250789080102</v>
      </c>
      <c r="E46" s="45">
        <f t="shared" si="2"/>
        <v>4.260550708447842</v>
      </c>
      <c r="F46" s="46">
        <f t="shared" si="6"/>
        <v>0.916967150378631</v>
      </c>
      <c r="G46" s="45">
        <f t="shared" si="3"/>
        <v>1.4710892188884523</v>
      </c>
      <c r="H46" s="45">
        <f t="shared" si="4"/>
        <v>1.3166248509051648</v>
      </c>
      <c r="I46" s="4"/>
      <c r="J46" s="4"/>
    </row>
    <row r="47" spans="1:10" ht="12.75">
      <c r="A47" s="45">
        <f t="shared" si="5"/>
        <v>2.700000000000001</v>
      </c>
      <c r="B47" s="45">
        <f t="shared" si="7"/>
        <v>4.260550708447842</v>
      </c>
      <c r="C47" s="45">
        <f t="shared" si="0"/>
        <v>5.540225700525141</v>
      </c>
      <c r="D47" s="45">
        <f t="shared" si="1"/>
        <v>1.4106096343445598</v>
      </c>
      <c r="E47" s="45">
        <f t="shared" si="2"/>
        <v>4.364391263640952</v>
      </c>
      <c r="F47" s="46">
        <f t="shared" si="6"/>
        <v>0.928074301746617</v>
      </c>
      <c r="G47" s="45">
        <f t="shared" si="3"/>
        <v>1.4664778566591778</v>
      </c>
      <c r="H47" s="45">
        <f t="shared" si="4"/>
        <v>1.3124976817099643</v>
      </c>
      <c r="I47" s="4"/>
      <c r="J47" s="4"/>
    </row>
    <row r="48" spans="1:10" ht="12.75">
      <c r="A48" s="45">
        <f t="shared" si="5"/>
        <v>2.800000000000001</v>
      </c>
      <c r="B48" s="45">
        <f t="shared" si="7"/>
        <v>4.364391263640952</v>
      </c>
      <c r="C48" s="45">
        <f t="shared" si="0"/>
        <v>5.408408895411815</v>
      </c>
      <c r="D48" s="45">
        <f t="shared" si="1"/>
        <v>1.3897059707339434</v>
      </c>
      <c r="E48" s="45">
        <f t="shared" si="2"/>
        <v>4.467915604474999</v>
      </c>
      <c r="F48" s="46">
        <f t="shared" si="6"/>
        <v>0.9390168575027372</v>
      </c>
      <c r="G48" s="45">
        <f t="shared" si="3"/>
        <v>1.4620121509947381</v>
      </c>
      <c r="H48" s="45">
        <f t="shared" si="4"/>
        <v>1.3085008751402907</v>
      </c>
      <c r="I48" s="4"/>
      <c r="J48" s="4"/>
    </row>
    <row r="49" spans="1:10" ht="12.75">
      <c r="A49" s="45">
        <f t="shared" si="5"/>
        <v>2.9000000000000012</v>
      </c>
      <c r="B49" s="45">
        <f t="shared" si="7"/>
        <v>4.467915604474999</v>
      </c>
      <c r="C49" s="45">
        <f t="shared" si="0"/>
        <v>5.28309274904197</v>
      </c>
      <c r="D49" s="45">
        <f t="shared" si="1"/>
        <v>1.369652920235981</v>
      </c>
      <c r="E49" s="45">
        <f t="shared" si="2"/>
        <v>4.571133441570538</v>
      </c>
      <c r="F49" s="46">
        <f t="shared" si="6"/>
        <v>0.9498015153813386</v>
      </c>
      <c r="G49" s="45">
        <f t="shared" si="3"/>
        <v>1.457683582598046</v>
      </c>
      <c r="H49" s="45">
        <f t="shared" si="4"/>
        <v>1.3046268064252513</v>
      </c>
      <c r="I49" s="4"/>
      <c r="J49" s="4"/>
    </row>
    <row r="50" spans="1:10" ht="12.75">
      <c r="A50" s="45">
        <f t="shared" si="5"/>
        <v>3.0000000000000013</v>
      </c>
      <c r="B50" s="45">
        <f t="shared" si="7"/>
        <v>4.571133441570538</v>
      </c>
      <c r="C50" s="45">
        <f t="shared" si="0"/>
        <v>5.163798614731184</v>
      </c>
      <c r="D50" s="45">
        <f t="shared" si="1"/>
        <v>1.3503948902023644</v>
      </c>
      <c r="E50" s="45">
        <f t="shared" si="2"/>
        <v>4.674053932916726</v>
      </c>
      <c r="F50" s="46">
        <f t="shared" si="6"/>
        <v>0.9604345353798175</v>
      </c>
      <c r="G50" s="45">
        <f t="shared" si="3"/>
        <v>1.4534843469874033</v>
      </c>
      <c r="H50" s="45">
        <f t="shared" si="4"/>
        <v>1.300868490553726</v>
      </c>
      <c r="I50" s="4"/>
      <c r="J50" s="4"/>
    </row>
    <row r="51" spans="1:10" ht="12.75">
      <c r="A51" s="45">
        <f t="shared" si="5"/>
        <v>3.1000000000000014</v>
      </c>
      <c r="B51" s="45">
        <f t="shared" si="7"/>
        <v>4.674053932916726</v>
      </c>
      <c r="C51" s="45">
        <f t="shared" si="0"/>
        <v>5.05009417351836</v>
      </c>
      <c r="D51" s="45">
        <f t="shared" si="1"/>
        <v>1.331881227366431</v>
      </c>
      <c r="E51" s="45">
        <f t="shared" si="2"/>
        <v>4.776685729023252</v>
      </c>
      <c r="F51" s="46">
        <f t="shared" si="6"/>
        <v>0.9709217786513493</v>
      </c>
      <c r="G51" s="45">
        <f t="shared" si="3"/>
        <v>1.4494072773348052</v>
      </c>
      <c r="H51" s="45">
        <f t="shared" si="4"/>
        <v>1.2972195132146507</v>
      </c>
      <c r="I51" s="4"/>
      <c r="J51" s="4"/>
    </row>
    <row r="52" spans="1:10" ht="12.75">
      <c r="A52" s="45">
        <f t="shared" si="5"/>
        <v>3.2000000000000015</v>
      </c>
      <c r="B52" s="45">
        <f t="shared" si="7"/>
        <v>4.776685729023252</v>
      </c>
      <c r="C52" s="45">
        <f t="shared" si="0"/>
        <v>4.9415879277785395</v>
      </c>
      <c r="D52" s="45">
        <f t="shared" si="1"/>
        <v>1.3140656684070875</v>
      </c>
      <c r="E52" s="45">
        <f t="shared" si="2"/>
        <v>4.879037013322723</v>
      </c>
      <c r="F52" s="46">
        <f t="shared" si="6"/>
        <v>0.9812687420713552</v>
      </c>
      <c r="G52" s="45">
        <f t="shared" si="3"/>
        <v>1.4454457773908451</v>
      </c>
      <c r="H52" s="45">
        <f t="shared" si="4"/>
        <v>1.2936739707648064</v>
      </c>
      <c r="I52" s="4"/>
      <c r="J52" s="4"/>
    </row>
    <row r="53" spans="1:10" ht="12.75">
      <c r="A53" s="45">
        <f aca="true" t="shared" si="8" ref="A53:A84">A52+time</f>
        <v>3.3000000000000016</v>
      </c>
      <c r="B53" s="45">
        <f t="shared" si="7"/>
        <v>4.879037013322723</v>
      </c>
      <c r="C53" s="45">
        <f t="shared" si="0"/>
        <v>4.837924465192415</v>
      </c>
      <c r="D53" s="45">
        <f t="shared" si="1"/>
        <v>1.2969058633577326</v>
      </c>
      <c r="E53" s="45">
        <f t="shared" si="2"/>
        <v>4.981115538428922</v>
      </c>
      <c r="F53" s="46">
        <f t="shared" si="6"/>
        <v>0.9914805890512861</v>
      </c>
      <c r="G53" s="45">
        <f t="shared" si="3"/>
        <v>1.4415937629597857</v>
      </c>
      <c r="H53" s="45">
        <f t="shared" si="4"/>
        <v>1.2902264178490082</v>
      </c>
      <c r="I53" s="4"/>
      <c r="J53" s="4"/>
    </row>
    <row r="54" spans="1:10" ht="12.75">
      <c r="A54" s="45">
        <f t="shared" si="8"/>
        <v>3.4000000000000017</v>
      </c>
      <c r="B54" s="45">
        <f t="shared" si="7"/>
        <v>4.981115538428922</v>
      </c>
      <c r="C54" s="45">
        <f t="shared" si="0"/>
        <v>4.738780369824212</v>
      </c>
      <c r="D54" s="45">
        <f t="shared" si="1"/>
        <v>1.2803629607184528</v>
      </c>
      <c r="E54" s="45">
        <f t="shared" si="2"/>
        <v>5.082928658766389</v>
      </c>
      <c r="F54" s="46">
        <f t="shared" si="6"/>
        <v>1.0015621770855763</v>
      </c>
      <c r="G54" s="45">
        <f t="shared" si="3"/>
        <v>1.4378456106538444</v>
      </c>
      <c r="H54" s="45">
        <f t="shared" si="4"/>
        <v>1.2868718215351909</v>
      </c>
      <c r="I54" s="4"/>
      <c r="J54" s="4"/>
    </row>
    <row r="55" spans="1:10" ht="12.75">
      <c r="A55" s="45">
        <f t="shared" si="8"/>
        <v>3.5000000000000018</v>
      </c>
      <c r="B55" s="45">
        <f t="shared" si="7"/>
        <v>5.082928658766389</v>
      </c>
      <c r="C55" s="45">
        <f t="shared" si="0"/>
        <v>4.64386067914281</v>
      </c>
      <c r="D55" s="45">
        <f t="shared" si="1"/>
        <v>1.2644012450506599</v>
      </c>
      <c r="E55" s="45">
        <f t="shared" si="2"/>
        <v>5.184483360011958</v>
      </c>
      <c r="F55" s="46">
        <f t="shared" si="6"/>
        <v>1.0115180824450154</v>
      </c>
      <c r="G55" s="45">
        <f t="shared" si="3"/>
        <v>1.434196112870428</v>
      </c>
      <c r="H55" s="45">
        <f t="shared" si="4"/>
        <v>1.283605521019033</v>
      </c>
      <c r="I55" s="4"/>
      <c r="J55" s="4"/>
    </row>
    <row r="56" spans="1:10" ht="12.75">
      <c r="A56" s="45">
        <f t="shared" si="8"/>
        <v>3.600000000000002</v>
      </c>
      <c r="B56" s="45">
        <f t="shared" si="7"/>
        <v>5.184483360011958</v>
      </c>
      <c r="C56" s="45">
        <f t="shared" si="0"/>
        <v>4.5528958035423015</v>
      </c>
      <c r="D56" s="45">
        <f t="shared" si="1"/>
        <v>1.2489878193873585</v>
      </c>
      <c r="E56" s="45">
        <f t="shared" si="2"/>
        <v>5.2857862857264415</v>
      </c>
      <c r="F56" s="46">
        <f t="shared" si="6"/>
        <v>1.0213526223694165</v>
      </c>
      <c r="G56" s="45">
        <f t="shared" si="3"/>
        <v>1.4306404381102187</v>
      </c>
      <c r="H56" s="45">
        <f t="shared" si="4"/>
        <v>1.2804231921086457</v>
      </c>
      <c r="I56" s="4"/>
      <c r="J56" s="4"/>
    </row>
    <row r="57" spans="1:10" ht="12.75">
      <c r="A57" s="45">
        <f t="shared" si="8"/>
        <v>3.700000000000002</v>
      </c>
      <c r="B57" s="45">
        <f t="shared" si="7"/>
        <v>5.2857862857264415</v>
      </c>
      <c r="C57" s="45">
        <f t="shared" si="0"/>
        <v>4.465638839215632</v>
      </c>
      <c r="D57" s="45">
        <f t="shared" si="1"/>
        <v>1.2340923260559316</v>
      </c>
      <c r="E57" s="45">
        <f t="shared" si="2"/>
        <v>5.386843761502189</v>
      </c>
      <c r="F57" s="46">
        <f t="shared" si="6"/>
        <v>1.0310698750620384</v>
      </c>
      <c r="G57" s="45">
        <f t="shared" si="3"/>
        <v>1.4271740958954184</v>
      </c>
      <c r="H57" s="45">
        <f t="shared" si="4"/>
        <v>1.2773208158263996</v>
      </c>
      <c r="I57" s="4"/>
      <c r="J57" s="4"/>
    </row>
    <row r="58" spans="1:10" ht="12.75">
      <c r="A58" s="45">
        <f t="shared" si="8"/>
        <v>3.800000000000002</v>
      </c>
      <c r="B58" s="45">
        <f t="shared" si="7"/>
        <v>5.386843761502189</v>
      </c>
      <c r="C58" s="45">
        <f t="shared" si="0"/>
        <v>4.381863216829394</v>
      </c>
      <c r="D58" s="45">
        <f t="shared" si="1"/>
        <v>1.2196867005430727</v>
      </c>
      <c r="E58" s="45">
        <f t="shared" si="2"/>
        <v>5.487661816908193</v>
      </c>
      <c r="F58" s="46">
        <f t="shared" si="6"/>
        <v>1.0406736977459419</v>
      </c>
      <c r="G58" s="45">
        <f t="shared" si="3"/>
        <v>1.4237929056657457</v>
      </c>
      <c r="H58" s="45">
        <f t="shared" si="4"/>
        <v>1.2742946505708423</v>
      </c>
      <c r="I58" s="4"/>
      <c r="J58" s="4"/>
    </row>
    <row r="59" spans="1:10" ht="12.75">
      <c r="A59" s="45">
        <f t="shared" si="8"/>
        <v>3.900000000000002</v>
      </c>
      <c r="B59" s="45">
        <f t="shared" si="7"/>
        <v>5.487661816908193</v>
      </c>
      <c r="C59" s="45">
        <f t="shared" si="0"/>
        <v>4.301360637895925</v>
      </c>
      <c r="D59" s="45">
        <f t="shared" si="1"/>
        <v>1.205744953879412</v>
      </c>
      <c r="E59" s="45">
        <f t="shared" si="2"/>
        <v>5.588246205476995</v>
      </c>
      <c r="F59" s="46">
        <f t="shared" si="6"/>
        <v>1.0501677430068384</v>
      </c>
      <c r="G59" s="45">
        <f t="shared" si="3"/>
        <v>1.420492969124056</v>
      </c>
      <c r="H59" s="45">
        <f t="shared" si="4"/>
        <v>1.2713412073660302</v>
      </c>
      <c r="I59" s="4"/>
      <c r="J59" s="4"/>
    </row>
    <row r="60" spans="1:10" ht="12.75">
      <c r="A60" s="45">
        <f t="shared" si="8"/>
        <v>4.000000000000002</v>
      </c>
      <c r="B60" s="45">
        <f t="shared" si="7"/>
        <v>5.588246205476995</v>
      </c>
      <c r="C60" s="45">
        <f t="shared" si="0"/>
        <v>4.2239392584741235</v>
      </c>
      <c r="D60" s="45">
        <f t="shared" si="1"/>
        <v>1.192242979720734</v>
      </c>
      <c r="E60" s="45">
        <f t="shared" si="2"/>
        <v>5.688602422946003</v>
      </c>
      <c r="F60" s="46">
        <f t="shared" si="6"/>
        <v>1.0595554736168948</v>
      </c>
      <c r="G60" s="45">
        <f t="shared" si="3"/>
        <v>1.4172706455843156</v>
      </c>
      <c r="H60" s="45">
        <f t="shared" si="4"/>
        <v>1.2684572277979624</v>
      </c>
      <c r="I60" s="4"/>
      <c r="J60" s="4"/>
    </row>
    <row r="61" spans="1:10" ht="12.75">
      <c r="A61" s="45">
        <f t="shared" si="8"/>
        <v>4.100000000000001</v>
      </c>
      <c r="B61" s="45">
        <f t="shared" si="7"/>
        <v>5.688602422946003</v>
      </c>
      <c r="C61" s="45">
        <f t="shared" si="0"/>
        <v>4.149422086191273</v>
      </c>
      <c r="D61" s="45">
        <f t="shared" si="1"/>
        <v>1.1791583828819465</v>
      </c>
      <c r="E61" s="45">
        <f t="shared" si="2"/>
        <v>5.788735723938782</v>
      </c>
      <c r="F61" s="46">
        <f t="shared" si="6"/>
        <v>1.0688401760084143</v>
      </c>
      <c r="G61" s="45">
        <f t="shared" si="3"/>
        <v>1.4141225299404183</v>
      </c>
      <c r="H61" s="45">
        <f t="shared" si="4"/>
        <v>1.2656396642966745</v>
      </c>
      <c r="I61" s="4"/>
      <c r="J61" s="4"/>
    </row>
    <row r="62" spans="1:10" ht="12.75">
      <c r="A62" s="45">
        <f t="shared" si="8"/>
        <v>4.200000000000001</v>
      </c>
      <c r="B62" s="45">
        <f t="shared" si="7"/>
        <v>5.788735723938782</v>
      </c>
      <c r="C62" s="45">
        <f t="shared" si="0"/>
        <v>4.077645561831311</v>
      </c>
      <c r="D62" s="45">
        <f t="shared" si="1"/>
        <v>1.1664703265617222</v>
      </c>
      <c r="E62" s="45">
        <f t="shared" si="2"/>
        <v>5.888651137248806</v>
      </c>
      <c r="F62" s="46">
        <f t="shared" si="6"/>
        <v>1.0780249725445623</v>
      </c>
      <c r="G62" s="45">
        <f t="shared" si="3"/>
        <v>1.4110454329294917</v>
      </c>
      <c r="H62" s="45">
        <f t="shared" si="4"/>
        <v>1.2628856624718952</v>
      </c>
      <c r="I62" s="4"/>
      <c r="J62" s="4"/>
    </row>
    <row r="63" spans="1:10" ht="12.75">
      <c r="A63" s="45">
        <f t="shared" si="8"/>
        <v>4.300000000000001</v>
      </c>
      <c r="B63" s="45">
        <f t="shared" si="7"/>
        <v>5.888651137248806</v>
      </c>
      <c r="C63" s="45">
        <f t="shared" si="0"/>
        <v>4.008458301090898</v>
      </c>
      <c r="D63" s="45">
        <f t="shared" si="1"/>
        <v>1.1541593958980012</v>
      </c>
      <c r="E63" s="45">
        <f t="shared" si="2"/>
        <v>5.988353479868297</v>
      </c>
      <c r="F63" s="46">
        <f t="shared" si="6"/>
        <v>1.087112832715728</v>
      </c>
      <c r="G63" s="45">
        <f t="shared" si="3"/>
        <v>1.408036363409496</v>
      </c>
      <c r="H63" s="45">
        <f t="shared" si="4"/>
        <v>1.2601925452514988</v>
      </c>
      <c r="I63" s="4"/>
      <c r="J63" s="4"/>
    </row>
    <row r="64" spans="1:10" ht="12.75">
      <c r="A64" s="45">
        <f t="shared" si="8"/>
        <v>4.4</v>
      </c>
      <c r="B64" s="45">
        <f t="shared" si="7"/>
        <v>5.988353479868297</v>
      </c>
      <c r="C64" s="45">
        <f t="shared" si="0"/>
        <v>3.941719975730703</v>
      </c>
      <c r="D64" s="45">
        <f t="shared" si="1"/>
        <v>1.1422074758316805</v>
      </c>
      <c r="E64" s="45">
        <f t="shared" si="2"/>
        <v>6.087847369887759</v>
      </c>
      <c r="F64" s="46">
        <f t="shared" si="6"/>
        <v>1.0961065833741819</v>
      </c>
      <c r="G64" s="45">
        <f t="shared" si="3"/>
        <v>1.4050925124108433</v>
      </c>
      <c r="H64" s="45">
        <f t="shared" si="4"/>
        <v>1.257557798607705</v>
      </c>
      <c r="I64" s="4"/>
      <c r="J64" s="4"/>
    </row>
    <row r="65" spans="1:10" ht="12.75">
      <c r="A65" s="45">
        <f t="shared" si="8"/>
        <v>4.5</v>
      </c>
      <c r="B65" s="45">
        <f t="shared" si="7"/>
        <v>6.087847369887759</v>
      </c>
      <c r="C65" s="45">
        <f t="shared" si="0"/>
        <v>3.8773003163790762</v>
      </c>
      <c r="D65" s="45">
        <f t="shared" si="1"/>
        <v>1.1305976415393888</v>
      </c>
      <c r="E65" s="45">
        <f t="shared" si="2"/>
        <v>6.1871372383770336</v>
      </c>
      <c r="F65" s="46">
        <f t="shared" si="6"/>
        <v>1.1050089181060023</v>
      </c>
      <c r="G65" s="45">
        <f t="shared" si="3"/>
        <v>1.4022112387529357</v>
      </c>
      <c r="H65" s="45">
        <f t="shared" si="4"/>
        <v>1.2549790586838776</v>
      </c>
      <c r="I65" s="4"/>
      <c r="J65" s="4"/>
    </row>
    <row r="66" spans="1:10" ht="12.75">
      <c r="A66" s="45">
        <f t="shared" si="8"/>
        <v>4.6</v>
      </c>
      <c r="B66" s="45">
        <f t="shared" si="7"/>
        <v>6.1871372383770336</v>
      </c>
      <c r="C66" s="45">
        <f t="shared" si="0"/>
        <v>3.81507822178599</v>
      </c>
      <c r="D66" s="45">
        <f t="shared" si="1"/>
        <v>1.119314059935602</v>
      </c>
      <c r="E66" s="45">
        <f t="shared" si="2"/>
        <v>6.286227340345988</v>
      </c>
      <c r="F66" s="46">
        <f t="shared" si="6"/>
        <v>1.1138224058274273</v>
      </c>
      <c r="G66" s="45">
        <f t="shared" si="3"/>
        <v>1.399390056046363</v>
      </c>
      <c r="H66" s="45">
        <f t="shared" si="4"/>
        <v>1.2524541001614948</v>
      </c>
      <c r="I66" s="4"/>
      <c r="J66" s="4"/>
    </row>
    <row r="67" spans="1:10" ht="12.75">
      <c r="A67" s="45">
        <f t="shared" si="8"/>
        <v>4.699999999999999</v>
      </c>
      <c r="B67" s="45">
        <f t="shared" si="7"/>
        <v>6.286227340345988</v>
      </c>
      <c r="C67" s="45">
        <f t="shared" si="0"/>
        <v>3.754940961462932</v>
      </c>
      <c r="D67" s="45">
        <f t="shared" si="1"/>
        <v>1.1083419009470468</v>
      </c>
      <c r="E67" s="45">
        <f t="shared" si="2"/>
        <v>6.385121764871815</v>
      </c>
      <c r="F67" s="46">
        <f t="shared" si="6"/>
        <v>1.1225494986825815</v>
      </c>
      <c r="G67" s="45">
        <f t="shared" si="3"/>
        <v>1.3966266209235325</v>
      </c>
      <c r="H67" s="45">
        <f t="shared" si="4"/>
        <v>1.2499808257265617</v>
      </c>
      <c r="I67" s="4"/>
      <c r="J67" s="4"/>
    </row>
    <row r="68" spans="1:10" ht="12.75">
      <c r="A68" s="45">
        <f t="shared" si="8"/>
        <v>4.799999999999999</v>
      </c>
      <c r="B68" s="45">
        <f t="shared" si="7"/>
        <v>6.385121764871815</v>
      </c>
      <c r="C68" s="45">
        <f t="shared" si="0"/>
        <v>3.6967834604493572</v>
      </c>
      <c r="D68" s="45">
        <f t="shared" si="1"/>
        <v>1.0976672574345454</v>
      </c>
      <c r="E68" s="45">
        <f t="shared" si="2"/>
        <v>6.483824444470298</v>
      </c>
      <c r="F68" s="46">
        <f t="shared" si="6"/>
        <v>1.131192539310666</v>
      </c>
      <c r="G68" s="45">
        <f t="shared" si="3"/>
        <v>1.393918722361624</v>
      </c>
      <c r="H68" s="45">
        <f t="shared" si="4"/>
        <v>1.2475572565136535</v>
      </c>
      <c r="I68" s="4"/>
      <c r="J68" s="4"/>
    </row>
    <row r="69" spans="1:10" ht="12.75">
      <c r="A69" s="45">
        <f t="shared" si="8"/>
        <v>4.899999999999999</v>
      </c>
      <c r="B69" s="45">
        <f t="shared" si="7"/>
        <v>6.483824444470298</v>
      </c>
      <c r="C69" s="45">
        <f t="shared" si="0"/>
        <v>3.6405076564749153</v>
      </c>
      <c r="D69" s="45">
        <f t="shared" si="1"/>
        <v>1.087277072784199</v>
      </c>
      <c r="E69" s="45">
        <f t="shared" si="2"/>
        <v>6.582339163779977</v>
      </c>
      <c r="F69" s="46">
        <f t="shared" si="6"/>
        <v>1.1397537675430014</v>
      </c>
      <c r="G69" s="45">
        <f t="shared" si="3"/>
        <v>1.3912642719790127</v>
      </c>
      <c r="H69" s="45">
        <f t="shared" si="4"/>
        <v>1.2451815234212165</v>
      </c>
      <c r="I69" s="4"/>
      <c r="J69" s="4"/>
    </row>
    <row r="70" spans="1:10" ht="12.75">
      <c r="A70" s="45">
        <f t="shared" si="8"/>
        <v>4.999999999999998</v>
      </c>
      <c r="B70" s="45">
        <f t="shared" si="7"/>
        <v>6.582339163779977</v>
      </c>
      <c r="C70" s="45">
        <f t="shared" si="0"/>
        <v>3.586021921085308</v>
      </c>
      <c r="D70" s="45">
        <f t="shared" si="1"/>
        <v>1.0771590753152354</v>
      </c>
      <c r="E70" s="45">
        <f t="shared" si="2"/>
        <v>6.680669567620733</v>
      </c>
      <c r="F70" s="46">
        <f t="shared" si="6"/>
        <v>1.1482353265835967</v>
      </c>
      <c r="G70" s="45">
        <f t="shared" si="3"/>
        <v>1.3886612952006827</v>
      </c>
      <c r="H70" s="45">
        <f t="shared" si="4"/>
        <v>1.242851859204611</v>
      </c>
      <c r="I70" s="4"/>
      <c r="J70" s="4"/>
    </row>
    <row r="71" spans="1:10" ht="12.75">
      <c r="A71" s="45">
        <f t="shared" si="8"/>
        <v>5.099999999999998</v>
      </c>
      <c r="B71" s="45">
        <f t="shared" si="7"/>
        <v>6.680669567620733</v>
      </c>
      <c r="C71" s="45">
        <f t="shared" si="0"/>
        <v>3.5332405374061717</v>
      </c>
      <c r="D71" s="45">
        <f t="shared" si="1"/>
        <v>1.067301718759351</v>
      </c>
      <c r="E71" s="45">
        <f t="shared" si="2"/>
        <v>6.778819168481861</v>
      </c>
      <c r="F71" s="46">
        <f t="shared" si="6"/>
        <v>1.1566392687210543</v>
      </c>
      <c r="G71" s="45">
        <f t="shared" si="3"/>
        <v>1.3861079232011972</v>
      </c>
      <c r="H71" s="45">
        <f t="shared" si="4"/>
        <v>1.2405665912650716</v>
      </c>
      <c r="I71" s="4"/>
      <c r="J71" s="4"/>
    </row>
    <row r="72" spans="1:10" ht="12.75">
      <c r="A72" s="45">
        <f t="shared" si="8"/>
        <v>5.1999999999999975</v>
      </c>
      <c r="B72" s="45">
        <f t="shared" si="7"/>
        <v>6.778819168481861</v>
      </c>
      <c r="C72" s="45">
        <f t="shared" si="0"/>
        <v>3.4820832281648872</v>
      </c>
      <c r="D72" s="45">
        <f t="shared" si="1"/>
        <v>1.057694128158777</v>
      </c>
      <c r="E72" s="45">
        <f t="shared" si="2"/>
        <v>6.876791353489018</v>
      </c>
      <c r="F72" s="46">
        <f t="shared" si="6"/>
        <v>1.1649675606144725</v>
      </c>
      <c r="G72" s="45">
        <f t="shared" si="3"/>
        <v>1.3836023855450816</v>
      </c>
      <c r="H72" s="45">
        <f t="shared" si="4"/>
        <v>1.238324135062848</v>
      </c>
      <c r="I72" s="4"/>
      <c r="J72" s="4"/>
    </row>
    <row r="73" spans="1:10" ht="12.75">
      <c r="A73" s="45">
        <f t="shared" si="8"/>
        <v>5.299999999999997</v>
      </c>
      <c r="B73" s="45">
        <f t="shared" si="7"/>
        <v>6.876791353489018</v>
      </c>
      <c r="C73" s="45">
        <f t="shared" si="0"/>
        <v>3.432474728400385</v>
      </c>
      <c r="D73" s="45">
        <f t="shared" si="1"/>
        <v>1.0483260506099357</v>
      </c>
      <c r="E73" s="45">
        <f t="shared" si="2"/>
        <v>6.9745893908943595</v>
      </c>
      <c r="F73" s="46">
        <f t="shared" si="6"/>
        <v>1.1732220881915068</v>
      </c>
      <c r="G73" s="45">
        <f t="shared" si="3"/>
        <v>1.381143003453189</v>
      </c>
      <c r="H73" s="45">
        <f t="shared" si="4"/>
        <v>1.2361229880906042</v>
      </c>
      <c r="I73" s="4"/>
      <c r="J73" s="4"/>
    </row>
    <row r="74" spans="1:10" ht="12.75">
      <c r="A74" s="45">
        <f t="shared" si="8"/>
        <v>5.399999999999997</v>
      </c>
      <c r="B74" s="45">
        <f t="shared" si="7"/>
        <v>6.9745893908943595</v>
      </c>
      <c r="C74" s="45">
        <f t="shared" si="0"/>
        <v>3.384344397987064</v>
      </c>
      <c r="D74" s="45">
        <f t="shared" si="1"/>
        <v>1.0391878103483494</v>
      </c>
      <c r="E74" s="45">
        <f t="shared" si="2"/>
        <v>7.0722164361297875</v>
      </c>
      <c r="F74" s="46">
        <f t="shared" si="6"/>
        <v>1.1814046611927667</v>
      </c>
      <c r="G74" s="45">
        <f t="shared" si="3"/>
        <v>1.378728183632808</v>
      </c>
      <c r="H74" s="45">
        <f t="shared" si="4"/>
        <v>1.2339617243513632</v>
      </c>
      <c r="I74" s="4"/>
      <c r="J74" s="4"/>
    </row>
    <row r="75" spans="1:10" ht="12.75">
      <c r="A75" s="45">
        <f t="shared" si="8"/>
        <v>5.4999999999999964</v>
      </c>
      <c r="B75" s="45">
        <f t="shared" si="7"/>
        <v>7.0722164361297875</v>
      </c>
      <c r="C75" s="45">
        <f t="shared" si="0"/>
        <v>3.337625869698447</v>
      </c>
      <c r="D75" s="45">
        <f t="shared" si="1"/>
        <v>1.0302702677300484</v>
      </c>
      <c r="E75" s="45">
        <f t="shared" si="2"/>
        <v>7.169675537459297</v>
      </c>
      <c r="F75" s="46">
        <f t="shared" si="6"/>
        <v>1.1895170173932335</v>
      </c>
      <c r="G75" s="45">
        <f t="shared" si="3"/>
        <v>1.3763564126158698</v>
      </c>
      <c r="H75" s="45">
        <f t="shared" si="4"/>
        <v>1.2318389892912036</v>
      </c>
      <c r="I75" s="4"/>
      <c r="J75" s="4"/>
    </row>
    <row r="76" spans="1:10" ht="12.75">
      <c r="A76" s="45">
        <f t="shared" si="8"/>
        <v>5.599999999999996</v>
      </c>
      <c r="B76" s="45">
        <f t="shared" si="7"/>
        <v>7.169675537459297</v>
      </c>
      <c r="C76" s="45">
        <f t="shared" si="0"/>
        <v>3.2922567290538756</v>
      </c>
      <c r="D76" s="45">
        <f t="shared" si="1"/>
        <v>1.021564781716474</v>
      </c>
      <c r="E76" s="45">
        <f t="shared" si="2"/>
        <v>7.266969641262895</v>
      </c>
      <c r="F76" s="46">
        <f t="shared" si="6"/>
        <v>1.1975608265282818</v>
      </c>
      <c r="G76" s="45">
        <f t="shared" si="3"/>
        <v>1.374026251555925</v>
      </c>
      <c r="H76" s="45">
        <f t="shared" si="4"/>
        <v>1.2297534951425528</v>
      </c>
      <c r="I76" s="4"/>
      <c r="J76" s="4"/>
    </row>
    <row r="77" spans="1:10" ht="12.75">
      <c r="A77" s="45">
        <f t="shared" si="8"/>
        <v>5.699999999999996</v>
      </c>
      <c r="B77" s="45">
        <f t="shared" si="7"/>
        <v>7.266969641262895</v>
      </c>
      <c r="C77" s="45">
        <f t="shared" si="0"/>
        <v>3.2481782226396128</v>
      </c>
      <c r="D77" s="45">
        <f t="shared" si="1"/>
        <v>1.0130631755148738</v>
      </c>
      <c r="E77" s="45">
        <f t="shared" si="2"/>
        <v>7.3641015969815005</v>
      </c>
      <c r="F77" s="46">
        <f t="shared" si="6"/>
        <v>1.2055376939491576</v>
      </c>
      <c r="G77" s="45">
        <f t="shared" si="3"/>
        <v>1.3717363314404365</v>
      </c>
      <c r="H77" s="45">
        <f t="shared" si="4"/>
        <v>1.2277040166391906</v>
      </c>
      <c r="I77" s="4"/>
      <c r="J77" s="4"/>
    </row>
    <row r="78" spans="1:10" ht="12.75">
      <c r="A78" s="45">
        <f t="shared" si="8"/>
        <v>5.799999999999995</v>
      </c>
      <c r="B78" s="45">
        <f t="shared" si="7"/>
        <v>7.3641015969815005</v>
      </c>
      <c r="C78" s="45">
        <f t="shared" si="0"/>
        <v>3.205334991984445</v>
      </c>
      <c r="D78" s="45">
        <f t="shared" si="1"/>
        <v>1.0047577050654728</v>
      </c>
      <c r="E78" s="45">
        <f t="shared" si="2"/>
        <v>7.461074161749432</v>
      </c>
      <c r="F78" s="46">
        <f t="shared" si="6"/>
        <v>1.213449164030317</v>
      </c>
      <c r="G78" s="45">
        <f t="shared" si="3"/>
        <v>1.3694853486786307</v>
      </c>
      <c r="H78" s="45">
        <f t="shared" si="4"/>
        <v>1.2256893870673744</v>
      </c>
      <c r="I78" s="4"/>
      <c r="J78" s="4"/>
    </row>
    <row r="79" spans="1:10" ht="12.75">
      <c r="A79" s="45">
        <f t="shared" si="8"/>
        <v>5.899999999999995</v>
      </c>
      <c r="B79" s="45">
        <f t="shared" si="7"/>
        <v>7.461074161749432</v>
      </c>
      <c r="C79" s="45">
        <f t="shared" si="0"/>
        <v>3.1636748304078917</v>
      </c>
      <c r="D79" s="45">
        <f t="shared" si="1"/>
        <v>0.996641030101009</v>
      </c>
      <c r="E79" s="45">
        <f t="shared" si="2"/>
        <v>7.557890004738694</v>
      </c>
      <c r="F79" s="46">
        <f t="shared" si="6"/>
        <v>1.2212967233488958</v>
      </c>
      <c r="G79" s="45">
        <f t="shared" si="3"/>
        <v>1.3672720610315636</v>
      </c>
      <c r="H79" s="45">
        <f t="shared" si="4"/>
        <v>1.2237084946232495</v>
      </c>
      <c r="I79" s="4"/>
      <c r="J79" s="4"/>
    </row>
    <row r="80" spans="1:10" ht="12.75">
      <c r="A80" s="45">
        <f t="shared" si="8"/>
        <v>5.999999999999995</v>
      </c>
      <c r="B80" s="45">
        <f t="shared" si="7"/>
        <v>7.557890004738694</v>
      </c>
      <c r="C80" s="45">
        <f t="shared" si="0"/>
        <v>3.1231484605536317</v>
      </c>
      <c r="D80" s="45">
        <f t="shared" si="1"/>
        <v>0.9887061875342837</v>
      </c>
      <c r="E80" s="45">
        <f t="shared" si="2"/>
        <v>7.654551711236983</v>
      </c>
      <c r="F80" s="46">
        <f t="shared" si="6"/>
        <v>1.2290818036546252</v>
      </c>
      <c r="G80" s="45">
        <f t="shared" si="3"/>
        <v>1.3650952838514283</v>
      </c>
      <c r="H80" s="45">
        <f t="shared" si="4"/>
        <v>1.2217602790470283</v>
      </c>
      <c r="I80" s="4"/>
      <c r="J80" s="4"/>
    </row>
    <row r="81" spans="1:10" ht="12.75">
      <c r="A81" s="45">
        <f t="shared" si="8"/>
        <v>6.099999999999994</v>
      </c>
      <c r="B81" s="45">
        <f t="shared" si="7"/>
        <v>7.654551711236983</v>
      </c>
      <c r="C81" s="45">
        <f t="shared" si="0"/>
        <v>3.083709330578007</v>
      </c>
      <c r="D81" s="45">
        <f t="shared" si="1"/>
        <v>0.9809465669557723</v>
      </c>
      <c r="E81" s="45">
        <f t="shared" si="2"/>
        <v>7.751061786479435</v>
      </c>
      <c r="F81" s="46">
        <f t="shared" si="6"/>
        <v>1.2368057846468195</v>
      </c>
      <c r="G81" s="45">
        <f t="shared" si="3"/>
        <v>1.3629538866040123</v>
      </c>
      <c r="H81" s="45">
        <f t="shared" si="4"/>
        <v>1.219843728510591</v>
      </c>
      <c r="I81" s="4"/>
      <c r="J81" s="4"/>
    </row>
    <row r="82" spans="1:10" ht="12.75">
      <c r="A82" s="45">
        <f t="shared" si="8"/>
        <v>6.199999999999994</v>
      </c>
      <c r="B82" s="45">
        <f t="shared" si="7"/>
        <v>7.751061786479435</v>
      </c>
      <c r="C82" s="45">
        <f t="shared" si="0"/>
        <v>3.0453134271884776</v>
      </c>
      <c r="D82" s="45">
        <f t="shared" si="1"/>
        <v>0.9733558880465231</v>
      </c>
      <c r="E82" s="45">
        <f t="shared" si="2"/>
        <v>7.847422659252337</v>
      </c>
      <c r="F82" s="46">
        <f t="shared" si="6"/>
        <v>1.2444699965735138</v>
      </c>
      <c r="G82" s="45">
        <f t="shared" si="3"/>
        <v>1.3608467896480272</v>
      </c>
      <c r="H82" s="45">
        <f t="shared" si="4"/>
        <v>1.2179578767349843</v>
      </c>
      <c r="I82" s="4"/>
      <c r="J82" s="4"/>
    </row>
    <row r="83" spans="1:10" ht="12.75">
      <c r="A83" s="45">
        <f t="shared" si="8"/>
        <v>6.299999999999994</v>
      </c>
      <c r="B83" s="45">
        <f t="shared" si="7"/>
        <v>7.847422659252337</v>
      </c>
      <c r="C83" s="45">
        <f t="shared" si="0"/>
        <v>3.0079191039242743</v>
      </c>
      <c r="D83" s="45">
        <f t="shared" si="1"/>
        <v>0.9659281797320342</v>
      </c>
      <c r="E83" s="45">
        <f t="shared" si="2"/>
        <v>7.943636685285413</v>
      </c>
      <c r="F83" s="46">
        <f t="shared" si="6"/>
        <v>1.2520757226664536</v>
      </c>
      <c r="G83" s="45">
        <f t="shared" si="3"/>
        <v>1.3587729612495116</v>
      </c>
      <c r="H83" s="45">
        <f t="shared" si="4"/>
        <v>1.2161018003183128</v>
      </c>
      <c r="I83" s="4"/>
      <c r="J83" s="4"/>
    </row>
    <row r="84" spans="1:10" ht="12.75">
      <c r="A84" s="45">
        <f t="shared" si="8"/>
        <v>6.399999999999993</v>
      </c>
      <c r="B84" s="45">
        <f t="shared" si="7"/>
        <v>7.943636685285413</v>
      </c>
      <c r="C84" s="45">
        <f aca="true" t="shared" si="9" ref="C84:C147">Go/B84</f>
        <v>2.971486923244808</v>
      </c>
      <c r="D84" s="45">
        <f aca="true" t="shared" si="10" ref="D84:D147">A*((C84)^n)</f>
        <v>0.9586577609208262</v>
      </c>
      <c r="E84" s="45">
        <f aca="true" t="shared" si="11" ref="E84:E147">(PI()*((SQRT((4*B84)/PI()))+(2*(D84*time)*0.1))^2)/4</f>
        <v>8.039706150447927</v>
      </c>
      <c r="F84" s="46">
        <f t="shared" si="6"/>
        <v>1.2596242014244268</v>
      </c>
      <c r="G84" s="45">
        <f aca="true" t="shared" si="12" ref="G84:G147">(E84-B84)*(inc*2.54)</f>
        <v>1.3567314148110847</v>
      </c>
      <c r="H84" s="45">
        <f aca="true" t="shared" si="13" ref="H84:H147">G84*rho</f>
        <v>1.2142746162559208</v>
      </c>
      <c r="I84" s="4"/>
      <c r="J84" s="4"/>
    </row>
    <row r="85" spans="1:10" ht="12.75">
      <c r="A85" s="45">
        <f aca="true" t="shared" si="14" ref="A85:A116">A84+time</f>
        <v>6.499999999999993</v>
      </c>
      <c r="B85" s="45">
        <f t="shared" si="7"/>
        <v>8.039706150447927</v>
      </c>
      <c r="C85" s="45">
        <f t="shared" si="9"/>
        <v>2.9359795111439775</v>
      </c>
      <c r="D85" s="45">
        <f t="shared" si="10"/>
        <v>0.9515392226873975</v>
      </c>
      <c r="E85" s="45">
        <f t="shared" si="11"/>
        <v>8.13563327376249</v>
      </c>
      <c r="F85" s="46">
        <f aca="true" t="shared" si="15" ref="F85:F148">SQRT((4*(E85*0.155))/PI())</f>
        <v>1.2671166287562985</v>
      </c>
      <c r="G85" s="45">
        <f t="shared" si="12"/>
        <v>1.3547212062975922</v>
      </c>
      <c r="H85" s="45">
        <f t="shared" si="13"/>
        <v>1.212475479636345</v>
      </c>
      <c r="I85" s="4"/>
      <c r="J85" s="4"/>
    </row>
    <row r="86" spans="1:10" ht="12.75">
      <c r="A86" s="45">
        <f t="shared" si="14"/>
        <v>6.5999999999999925</v>
      </c>
      <c r="B86" s="45">
        <f t="shared" si="7"/>
        <v>8.13563327376249</v>
      </c>
      <c r="C86" s="45">
        <f t="shared" si="9"/>
        <v>2.901361423143031</v>
      </c>
      <c r="D86" s="45">
        <f t="shared" si="10"/>
        <v>0.9445674117733791</v>
      </c>
      <c r="E86" s="45">
        <f t="shared" si="11"/>
        <v>8.231420210249334</v>
      </c>
      <c r="F86" s="46">
        <f t="shared" si="15"/>
        <v>1.274554159994137</v>
      </c>
      <c r="G86" s="45">
        <f t="shared" si="12"/>
        <v>1.3527414318418056</v>
      </c>
      <c r="H86" s="45">
        <f t="shared" si="13"/>
        <v>1.210703581498416</v>
      </c>
      <c r="I86" s="4"/>
      <c r="J86" s="4"/>
    </row>
    <row r="87" spans="1:10" ht="12.75">
      <c r="A87" s="45">
        <f t="shared" si="14"/>
        <v>6.699999999999992</v>
      </c>
      <c r="B87" s="45">
        <f t="shared" si="7"/>
        <v>8.231420210249334</v>
      </c>
      <c r="C87" s="45">
        <f t="shared" si="9"/>
        <v>2.8675990206334445</v>
      </c>
      <c r="D87" s="45">
        <f t="shared" si="10"/>
        <v>0.937737415293252</v>
      </c>
      <c r="E87" s="45">
        <f t="shared" si="11"/>
        <v>8.327069053612746</v>
      </c>
      <c r="F87" s="46">
        <f t="shared" si="15"/>
        <v>1.2819379117859118</v>
      </c>
      <c r="G87" s="45">
        <f t="shared" si="12"/>
        <v>1.3507912255154457</v>
      </c>
      <c r="H87" s="45">
        <f t="shared" si="13"/>
        <v>1.208958146836324</v>
      </c>
      <c r="I87" s="4"/>
      <c r="J87" s="4"/>
    </row>
    <row r="88" spans="1:10" ht="12.75">
      <c r="A88" s="45">
        <f t="shared" si="14"/>
        <v>6.799999999999992</v>
      </c>
      <c r="B88" s="45">
        <f t="shared" si="7"/>
        <v>8.327069053612746</v>
      </c>
      <c r="C88" s="45">
        <f t="shared" si="9"/>
        <v>2.8346603566464275</v>
      </c>
      <c r="D88" s="45">
        <f t="shared" si="10"/>
        <v>0.9310445465421405</v>
      </c>
      <c r="E88" s="45">
        <f t="shared" si="11"/>
        <v>8.422581838780408</v>
      </c>
      <c r="F88" s="46">
        <f t="shared" si="15"/>
        <v>1.28926896387644</v>
      </c>
      <c r="G88" s="45">
        <f t="shared" si="12"/>
        <v>1.3488697572517871</v>
      </c>
      <c r="H88" s="45">
        <f t="shared" si="13"/>
        <v>1.2072384327403496</v>
      </c>
      <c r="I88" s="4"/>
      <c r="J88" s="4"/>
    </row>
    <row r="89" spans="1:10" ht="12.75">
      <c r="A89" s="45">
        <f t="shared" si="14"/>
        <v>6.8999999999999915</v>
      </c>
      <c r="B89" s="45">
        <f aca="true" t="shared" si="16" ref="B89:B152">E88</f>
        <v>8.422581838780408</v>
      </c>
      <c r="C89" s="45">
        <f t="shared" si="9"/>
        <v>2.802515070218808</v>
      </c>
      <c r="D89" s="45">
        <f t="shared" si="10"/>
        <v>0.9244843318131166</v>
      </c>
      <c r="E89" s="45">
        <f t="shared" si="11"/>
        <v>8.517960544305552</v>
      </c>
      <c r="F89" s="46">
        <f t="shared" si="15"/>
        <v>1.2965483607845372</v>
      </c>
      <c r="G89" s="45">
        <f t="shared" si="12"/>
        <v>1.3469762309082973</v>
      </c>
      <c r="H89" s="45">
        <f t="shared" si="13"/>
        <v>1.205543726662926</v>
      </c>
      <c r="I89" s="4"/>
      <c r="J89" s="4"/>
    </row>
    <row r="90" spans="1:10" ht="12.75">
      <c r="A90" s="45">
        <f t="shared" si="14"/>
        <v>6.999999999999991</v>
      </c>
      <c r="B90" s="45">
        <f t="shared" si="16"/>
        <v>8.517960544305552</v>
      </c>
      <c r="C90" s="45">
        <f t="shared" si="9"/>
        <v>2.7711342886077834</v>
      </c>
      <c r="D90" s="45">
        <f t="shared" si="10"/>
        <v>0.9180524981403106</v>
      </c>
      <c r="E90" s="45">
        <f t="shared" si="11"/>
        <v>8.613207094640973</v>
      </c>
      <c r="F90" s="46">
        <f t="shared" si="15"/>
        <v>1.3037771133836504</v>
      </c>
      <c r="G90" s="45">
        <f t="shared" si="12"/>
        <v>1.3451098824569518</v>
      </c>
      <c r="H90" s="45">
        <f t="shared" si="13"/>
        <v>1.203873344798972</v>
      </c>
      <c r="I90" s="4"/>
      <c r="J90" s="4"/>
    </row>
    <row r="91" spans="1:10" ht="12.75">
      <c r="A91" s="45">
        <f t="shared" si="14"/>
        <v>7.099999999999991</v>
      </c>
      <c r="B91" s="45">
        <f t="shared" si="16"/>
        <v>8.613207094640973</v>
      </c>
      <c r="C91" s="45">
        <f t="shared" si="9"/>
        <v>2.740490536680547</v>
      </c>
      <c r="D91" s="45">
        <f t="shared" si="10"/>
        <v>0.911744961892016</v>
      </c>
      <c r="E91" s="45">
        <f t="shared" si="11"/>
        <v>8.708323362293346</v>
      </c>
      <c r="F91" s="46">
        <f t="shared" si="15"/>
        <v>1.3109562003926787</v>
      </c>
      <c r="G91" s="45">
        <f t="shared" si="12"/>
        <v>1.3432699782938617</v>
      </c>
      <c r="H91" s="45">
        <f t="shared" si="13"/>
        <v>1.2022266305730063</v>
      </c>
      <c r="I91" s="4"/>
      <c r="J91" s="4"/>
    </row>
    <row r="92" spans="1:10" ht="12.75">
      <c r="A92" s="45">
        <f t="shared" si="14"/>
        <v>7.19999999999999</v>
      </c>
      <c r="B92" s="45">
        <f t="shared" si="16"/>
        <v>8.708323362293346</v>
      </c>
      <c r="C92" s="45">
        <f t="shared" si="9"/>
        <v>2.710557652870287</v>
      </c>
      <c r="D92" s="45">
        <f t="shared" si="10"/>
        <v>0.9055578181450548</v>
      </c>
      <c r="E92" s="45">
        <f t="shared" si="11"/>
        <v>8.803311169865555</v>
      </c>
      <c r="F92" s="46">
        <f t="shared" si="15"/>
        <v>1.3180865697831257</v>
      </c>
      <c r="G92" s="45">
        <f t="shared" si="12"/>
        <v>1.341455813657774</v>
      </c>
      <c r="H92" s="45">
        <f t="shared" si="13"/>
        <v>1.200602953223708</v>
      </c>
      <c r="I92" s="4"/>
      <c r="J92" s="4"/>
    </row>
    <row r="93" spans="1:10" ht="12.75">
      <c r="A93" s="45">
        <f t="shared" si="14"/>
        <v>7.29999999999999</v>
      </c>
      <c r="B93" s="45">
        <f t="shared" si="16"/>
        <v>8.803311169865555</v>
      </c>
      <c r="C93" s="45">
        <f t="shared" si="9"/>
        <v>2.6813107111484533</v>
      </c>
      <c r="D93" s="45">
        <f t="shared" si="10"/>
        <v>0.8994873307779957</v>
      </c>
      <c r="E93" s="45">
        <f t="shared" si="11"/>
        <v>8.89817229199419</v>
      </c>
      <c r="F93" s="46">
        <f t="shared" si="15"/>
        <v>1.3251691401082455</v>
      </c>
      <c r="G93" s="45">
        <f t="shared" si="12"/>
        <v>1.3396667111494232</v>
      </c>
      <c r="H93" s="45">
        <f t="shared" si="13"/>
        <v>1.1990017064787337</v>
      </c>
      <c r="I93" s="4"/>
      <c r="J93" s="4"/>
    </row>
    <row r="94" spans="1:10" ht="12.75">
      <c r="A94" s="45">
        <f t="shared" si="14"/>
        <v>7.39999999999999</v>
      </c>
      <c r="B94" s="45">
        <f t="shared" si="16"/>
        <v>8.89817229199419</v>
      </c>
      <c r="C94" s="45">
        <f t="shared" si="9"/>
        <v>2.652725948515355</v>
      </c>
      <c r="D94" s="45">
        <f t="shared" si="10"/>
        <v>0.8935299232265003</v>
      </c>
      <c r="E94" s="45">
        <f t="shared" si="11"/>
        <v>8.992908457188811</v>
      </c>
      <c r="F94" s="46">
        <f t="shared" si="15"/>
        <v>1.332204801759396</v>
      </c>
      <c r="G94" s="45">
        <f t="shared" si="12"/>
        <v>1.3379020193445252</v>
      </c>
      <c r="H94" s="45">
        <f t="shared" si="13"/>
        <v>1.19742230731335</v>
      </c>
      <c r="I94" s="4"/>
      <c r="J94" s="4"/>
    </row>
    <row r="95" spans="1:10" ht="12.75">
      <c r="A95" s="45">
        <f t="shared" si="14"/>
        <v>7.499999999999989</v>
      </c>
      <c r="B95" s="45">
        <f t="shared" si="16"/>
        <v>8.992908457188811</v>
      </c>
      <c r="C95" s="45">
        <f t="shared" si="9"/>
        <v>2.624780697557783</v>
      </c>
      <c r="D95" s="45">
        <f t="shared" si="10"/>
        <v>0.8876821698491677</v>
      </c>
      <c r="E95" s="45">
        <f t="shared" si="11"/>
        <v>9.087521349579118</v>
      </c>
      <c r="F95" s="46">
        <f t="shared" si="15"/>
        <v>1.3391944181544082</v>
      </c>
      <c r="G95" s="45">
        <f t="shared" si="12"/>
        <v>1.3361611114928733</v>
      </c>
      <c r="H95" s="45">
        <f t="shared" si="13"/>
        <v>1.1958641947861217</v>
      </c>
      <c r="I95" s="4"/>
      <c r="J95" s="4"/>
    </row>
    <row r="96" spans="1:10" ht="12.75">
      <c r="A96" s="45">
        <f t="shared" si="14"/>
        <v>7.599999999999989</v>
      </c>
      <c r="B96" s="45">
        <f t="shared" si="16"/>
        <v>9.087521349579118</v>
      </c>
      <c r="C96" s="45">
        <f t="shared" si="9"/>
        <v>2.5974533236641646</v>
      </c>
      <c r="D96" s="45">
        <f t="shared" si="10"/>
        <v>0.8819407878568416</v>
      </c>
      <c r="E96" s="45">
        <f t="shared" si="11"/>
        <v>9.182012610575669</v>
      </c>
      <c r="F96" s="46">
        <f t="shared" si="15"/>
        <v>1.3461388268624053</v>
      </c>
      <c r="G96" s="45">
        <f t="shared" si="12"/>
        <v>1.3344433842976813</v>
      </c>
      <c r="H96" s="45">
        <f t="shared" si="13"/>
        <v>1.1943268289464248</v>
      </c>
      <c r="I96" s="4"/>
      <c r="J96" s="4"/>
    </row>
    <row r="97" spans="1:10" ht="12.75">
      <c r="A97" s="45">
        <f t="shared" si="14"/>
        <v>7.699999999999989</v>
      </c>
      <c r="B97" s="45">
        <f t="shared" si="16"/>
        <v>9.182012610575669</v>
      </c>
      <c r="C97" s="45">
        <f t="shared" si="9"/>
        <v>2.570723166525193</v>
      </c>
      <c r="D97" s="45">
        <f t="shared" si="10"/>
        <v>0.8763026297624661</v>
      </c>
      <c r="E97" s="45">
        <f t="shared" si="11"/>
        <v>9.276383840449414</v>
      </c>
      <c r="F97" s="46">
        <f t="shared" si="15"/>
        <v>1.353038840669172</v>
      </c>
      <c r="G97" s="45">
        <f t="shared" si="12"/>
        <v>1.3327482567689843</v>
      </c>
      <c r="H97" s="45">
        <f t="shared" si="13"/>
        <v>1.192809689808241</v>
      </c>
      <c r="I97" s="4"/>
      <c r="J97" s="4"/>
    </row>
    <row r="98" spans="1:10" ht="12.75">
      <c r="A98" s="45">
        <f t="shared" si="14"/>
        <v>7.799999999999988</v>
      </c>
      <c r="B98" s="45">
        <f t="shared" si="16"/>
        <v>9.276383840449414</v>
      </c>
      <c r="C98" s="45">
        <f t="shared" si="9"/>
        <v>2.5445704855815636</v>
      </c>
      <c r="D98" s="45">
        <f t="shared" si="10"/>
        <v>0.8707646763123108</v>
      </c>
      <c r="E98" s="45">
        <f t="shared" si="11"/>
        <v>9.370636599834933</v>
      </c>
      <c r="F98" s="46">
        <f t="shared" si="15"/>
        <v>1.3598952485868663</v>
      </c>
      <c r="G98" s="45">
        <f t="shared" si="12"/>
        <v>1.3310751691460523</v>
      </c>
      <c r="H98" s="45">
        <f t="shared" si="13"/>
        <v>1.191312276385717</v>
      </c>
      <c r="I98" s="4"/>
      <c r="J98" s="4"/>
    </row>
    <row r="99" spans="1:10" ht="12.75">
      <c r="A99" s="45">
        <f t="shared" si="14"/>
        <v>7.899999999999988</v>
      </c>
      <c r="B99" s="45">
        <f t="shared" si="16"/>
        <v>9.370636599834933</v>
      </c>
      <c r="C99" s="45">
        <f t="shared" si="9"/>
        <v>2.5189764091106825</v>
      </c>
      <c r="D99" s="45">
        <f t="shared" si="10"/>
        <v>0.8653240298627403</v>
      </c>
      <c r="E99" s="45">
        <f t="shared" si="11"/>
        <v>9.464772411161885</v>
      </c>
      <c r="F99" s="46">
        <f t="shared" si="15"/>
        <v>1.366708816811577</v>
      </c>
      <c r="G99" s="45">
        <f t="shared" si="12"/>
        <v>1.3294235818837457</v>
      </c>
      <c r="H99" s="45">
        <f t="shared" si="13"/>
        <v>1.1898341057859523</v>
      </c>
      <c r="I99" s="4"/>
      <c r="J99" s="4"/>
    </row>
    <row r="100" spans="1:10" ht="12.75">
      <c r="A100" s="45">
        <f t="shared" si="14"/>
        <v>7.999999999999988</v>
      </c>
      <c r="B100" s="45">
        <f t="shared" si="16"/>
        <v>9.464772411161885</v>
      </c>
      <c r="C100" s="45">
        <f t="shared" si="9"/>
        <v>2.4939228866714696</v>
      </c>
      <c r="D100" s="45">
        <f t="shared" si="10"/>
        <v>0.8599779081697442</v>
      </c>
      <c r="E100" s="45">
        <f t="shared" si="11"/>
        <v>9.558792760018886</v>
      </c>
      <c r="F100" s="46">
        <f t="shared" si="15"/>
        <v>1.373480289631982</v>
      </c>
      <c r="G100" s="45">
        <f t="shared" si="12"/>
        <v>1.3277929746981054</v>
      </c>
      <c r="H100" s="45">
        <f t="shared" si="13"/>
        <v>1.1883747123548043</v>
      </c>
      <c r="I100" s="4"/>
      <c r="J100" s="4"/>
    </row>
    <row r="101" spans="1:10" ht="12.75">
      <c r="A101" s="45">
        <f t="shared" si="14"/>
        <v>8.099999999999987</v>
      </c>
      <c r="B101" s="45">
        <f t="shared" si="16"/>
        <v>9.558792760018886</v>
      </c>
      <c r="C101" s="45">
        <f t="shared" si="9"/>
        <v>2.469392644650944</v>
      </c>
      <c r="D101" s="45">
        <f t="shared" si="10"/>
        <v>0.854723638561201</v>
      </c>
      <c r="E101" s="45">
        <f t="shared" si="11"/>
        <v>9.652699096453768</v>
      </c>
      <c r="F101" s="46">
        <f t="shared" si="15"/>
        <v>1.3802103902921172</v>
      </c>
      <c r="G101" s="45">
        <f t="shared" si="12"/>
        <v>1.3261828456679805</v>
      </c>
      <c r="H101" s="45">
        <f t="shared" si="13"/>
        <v>1.1869336468728426</v>
      </c>
      <c r="I101" s="4"/>
      <c r="J101" s="4"/>
    </row>
    <row r="102" spans="1:10" ht="12.75">
      <c r="A102" s="45">
        <f t="shared" si="14"/>
        <v>8.199999999999987</v>
      </c>
      <c r="B102" s="45">
        <f t="shared" si="16"/>
        <v>9.652699096453768</v>
      </c>
      <c r="C102" s="45">
        <f t="shared" si="9"/>
        <v>2.445369144678423</v>
      </c>
      <c r="D102" s="45">
        <f t="shared" si="10"/>
        <v>0.8495586524643259</v>
      </c>
      <c r="E102" s="45">
        <f t="shared" si="11"/>
        <v>9.746492836213823</v>
      </c>
      <c r="F102" s="46">
        <f t="shared" si="15"/>
        <v>1.386899821811056</v>
      </c>
      <c r="G102" s="45">
        <f t="shared" si="12"/>
        <v>1.3245927103874102</v>
      </c>
      <c r="H102" s="45">
        <f t="shared" si="13"/>
        <v>1.185510475796732</v>
      </c>
      <c r="I102" s="4"/>
      <c r="J102" s="4"/>
    </row>
    <row r="103" spans="1:10" ht="12.75">
      <c r="A103" s="45">
        <f t="shared" si="14"/>
        <v>8.299999999999986</v>
      </c>
      <c r="B103" s="45">
        <f t="shared" si="16"/>
        <v>9.746492836213823</v>
      </c>
      <c r="C103" s="45">
        <f t="shared" si="9"/>
        <v>2.421836544693223</v>
      </c>
      <c r="D103" s="45">
        <f t="shared" si="10"/>
        <v>0.8444804802630324</v>
      </c>
      <c r="E103" s="45">
        <f t="shared" si="11"/>
        <v>9.840175361929484</v>
      </c>
      <c r="F103" s="46">
        <f t="shared" si="15"/>
        <v>1.3935492677620966</v>
      </c>
      <c r="G103" s="45">
        <f t="shared" si="12"/>
        <v>1.3230221011668453</v>
      </c>
      <c r="H103" s="45">
        <f t="shared" si="13"/>
        <v>1.1841047805443266</v>
      </c>
      <c r="I103" s="4"/>
      <c r="J103" s="4"/>
    </row>
    <row r="104" spans="1:10" ht="12.75">
      <c r="A104" s="45">
        <f t="shared" si="14"/>
        <v>8.399999999999986</v>
      </c>
      <c r="B104" s="45">
        <f t="shared" si="16"/>
        <v>9.840175361929484</v>
      </c>
      <c r="C104" s="45">
        <f t="shared" si="9"/>
        <v>2.3987796624698494</v>
      </c>
      <c r="D104" s="45">
        <f t="shared" si="10"/>
        <v>0.8394867464619725</v>
      </c>
      <c r="E104" s="45">
        <f t="shared" si="11"/>
        <v>9.933748024244558</v>
      </c>
      <c r="F104" s="46">
        <f t="shared" si="15"/>
        <v>1.4001593930138667</v>
      </c>
      <c r="G104" s="45">
        <f t="shared" si="12"/>
        <v>1.3214705662783994</v>
      </c>
      <c r="H104" s="45">
        <f t="shared" si="13"/>
        <v>1.1827161568191675</v>
      </c>
      <c r="I104" s="4"/>
      <c r="J104" s="4"/>
    </row>
    <row r="105" spans="1:10" ht="12.75">
      <c r="A105" s="45">
        <f t="shared" si="14"/>
        <v>8.499999999999986</v>
      </c>
      <c r="B105" s="45">
        <f t="shared" si="16"/>
        <v>9.933748024244558</v>
      </c>
      <c r="C105" s="45">
        <f t="shared" si="9"/>
        <v>2.3761839414210835</v>
      </c>
      <c r="D105" s="45">
        <f t="shared" si="10"/>
        <v>0.8345751651358979</v>
      </c>
      <c r="E105" s="45">
        <f t="shared" si="11"/>
        <v>10.027212142896056</v>
      </c>
      <c r="F105" s="46">
        <f t="shared" si="15"/>
        <v>1.4067308444356013</v>
      </c>
      <c r="G105" s="45">
        <f t="shared" si="12"/>
        <v>1.3199376692439209</v>
      </c>
      <c r="H105" s="45">
        <f t="shared" si="13"/>
        <v>1.1813442139733092</v>
      </c>
      <c r="I105" s="4"/>
      <c r="J105" s="4"/>
    </row>
    <row r="106" spans="1:10" ht="12.75">
      <c r="A106" s="45">
        <f t="shared" si="14"/>
        <v>8.599999999999985</v>
      </c>
      <c r="B106" s="45">
        <f t="shared" si="16"/>
        <v>10.027212142896056</v>
      </c>
      <c r="C106" s="45">
        <f t="shared" si="9"/>
        <v>2.354035418514235</v>
      </c>
      <c r="D106" s="45">
        <f t="shared" si="10"/>
        <v>0.8297435356446738</v>
      </c>
      <c r="E106" s="45">
        <f t="shared" si="11"/>
        <v>10.12056900774631</v>
      </c>
      <c r="F106" s="46">
        <f t="shared" si="15"/>
        <v>1.4132642515686777</v>
      </c>
      <c r="G106" s="45">
        <f t="shared" si="12"/>
        <v>1.3184229881612217</v>
      </c>
      <c r="H106" s="45">
        <f t="shared" si="13"/>
        <v>1.1799885744042935</v>
      </c>
      <c r="I106" s="4"/>
      <c r="J106" s="4"/>
    </row>
    <row r="107" spans="1:10" ht="12.75">
      <c r="A107" s="45">
        <f t="shared" si="14"/>
        <v>8.699999999999985</v>
      </c>
      <c r="B107" s="45">
        <f t="shared" si="16"/>
        <v>10.12056900774631</v>
      </c>
      <c r="C107" s="45">
        <f t="shared" si="9"/>
        <v>2.3323206941493564</v>
      </c>
      <c r="D107" s="45">
        <f t="shared" si="10"/>
        <v>0.8249897385958304</v>
      </c>
      <c r="E107" s="45">
        <f t="shared" si="11"/>
        <v>10.213819879770021</v>
      </c>
      <c r="F107" s="46">
        <f t="shared" si="15"/>
        <v>1.4197602272663603</v>
      </c>
      <c r="G107" s="45">
        <f t="shared" si="12"/>
        <v>1.3169261150676603</v>
      </c>
      <c r="H107" s="45">
        <f t="shared" si="13"/>
        <v>1.178648872985556</v>
      </c>
      <c r="I107" s="4"/>
      <c r="J107" s="4"/>
    </row>
    <row r="108" spans="1:10" ht="12.75">
      <c r="A108" s="45">
        <f t="shared" si="14"/>
        <v>8.799999999999985</v>
      </c>
      <c r="B108" s="45">
        <f t="shared" si="16"/>
        <v>10.213819879770021</v>
      </c>
      <c r="C108" s="45">
        <f t="shared" si="9"/>
        <v>2.3110269038604607</v>
      </c>
      <c r="D108" s="45">
        <f t="shared" si="10"/>
        <v>0.8203117320379416</v>
      </c>
      <c r="E108" s="45">
        <f t="shared" si="11"/>
        <v>10.306965991998636</v>
      </c>
      <c r="F108" s="46">
        <f t="shared" si="15"/>
        <v>1.4262193683035713</v>
      </c>
      <c r="G108" s="45">
        <f t="shared" si="12"/>
        <v>1.3154466553373896</v>
      </c>
      <c r="H108" s="45">
        <f t="shared" si="13"/>
        <v>1.1773247565269638</v>
      </c>
      <c r="I108" s="4"/>
      <c r="J108" s="4"/>
    </row>
    <row r="109" spans="1:10" ht="12.75">
      <c r="A109" s="45">
        <f t="shared" si="14"/>
        <v>8.899999999999984</v>
      </c>
      <c r="B109" s="45">
        <f t="shared" si="16"/>
        <v>10.306965991998636</v>
      </c>
      <c r="C109" s="45">
        <f t="shared" si="9"/>
        <v>2.290141691711954</v>
      </c>
      <c r="D109" s="45">
        <f t="shared" si="10"/>
        <v>0.8157075478694122</v>
      </c>
      <c r="E109" s="45">
        <f t="shared" si="11"/>
        <v>10.40000855042434</v>
      </c>
      <c r="F109" s="46">
        <f t="shared" si="15"/>
        <v>1.432642255958386</v>
      </c>
      <c r="G109" s="45">
        <f t="shared" si="12"/>
        <v>1.313984227111168</v>
      </c>
      <c r="H109" s="45">
        <f t="shared" si="13"/>
        <v>1.1760158832644954</v>
      </c>
      <c r="I109" s="4"/>
      <c r="J109" s="4"/>
    </row>
    <row r="110" spans="1:10" ht="12.75">
      <c r="A110" s="45">
        <f t="shared" si="14"/>
        <v>8.999999999999984</v>
      </c>
      <c r="B110" s="45">
        <f t="shared" si="16"/>
        <v>10.40000855042434</v>
      </c>
      <c r="C110" s="45">
        <f t="shared" si="9"/>
        <v>2.269653185272644</v>
      </c>
      <c r="D110" s="45">
        <f t="shared" si="10"/>
        <v>0.8111752884484267</v>
      </c>
      <c r="E110" s="45">
        <f t="shared" si="11"/>
        <v>10.49294873486577</v>
      </c>
      <c r="F110" s="46">
        <f t="shared" si="15"/>
        <v>1.4390294565668327</v>
      </c>
      <c r="G110" s="45">
        <f t="shared" si="12"/>
        <v>1.3125384607556467</v>
      </c>
      <c r="H110" s="45">
        <f t="shared" si="13"/>
        <v>1.174721922376304</v>
      </c>
      <c r="I110" s="4"/>
      <c r="J110" s="4"/>
    </row>
    <row r="111" spans="1:10" ht="12.75">
      <c r="A111" s="45">
        <f t="shared" si="14"/>
        <v>9.099999999999984</v>
      </c>
      <c r="B111" s="45">
        <f t="shared" si="16"/>
        <v>10.49294873486577</v>
      </c>
      <c r="C111" s="45">
        <f t="shared" si="9"/>
        <v>2.2495499720589542</v>
      </c>
      <c r="D111" s="45">
        <f t="shared" si="10"/>
        <v>0.8067131233908893</v>
      </c>
      <c r="E111" s="45">
        <f t="shared" si="11"/>
        <v>10.585787699797462</v>
      </c>
      <c r="F111" s="46">
        <f t="shared" si="15"/>
        <v>1.4453815220524813</v>
      </c>
      <c r="G111" s="45">
        <f t="shared" si="12"/>
        <v>1.3111089983513313</v>
      </c>
      <c r="H111" s="45">
        <f t="shared" si="13"/>
        <v>1.1734425535244415</v>
      </c>
      <c r="I111" s="4"/>
      <c r="J111" s="4"/>
    </row>
    <row r="112" spans="1:10" ht="12.75">
      <c r="A112" s="45">
        <f t="shared" si="14"/>
        <v>9.199999999999983</v>
      </c>
      <c r="B112" s="45">
        <f t="shared" si="16"/>
        <v>10.585787699797462</v>
      </c>
      <c r="C112" s="45">
        <f t="shared" si="9"/>
        <v>2.2298210773474096</v>
      </c>
      <c r="D112" s="45">
        <f t="shared" si="10"/>
        <v>0.8023192865441732</v>
      </c>
      <c r="E112" s="45">
        <f t="shared" si="11"/>
        <v>10.678526575144897</v>
      </c>
      <c r="F112" s="46">
        <f t="shared" si="15"/>
        <v>1.4516989904322013</v>
      </c>
      <c r="G112" s="45">
        <f t="shared" si="12"/>
        <v>1.309695493206606</v>
      </c>
      <c r="H112" s="45">
        <f t="shared" si="13"/>
        <v>1.1721774664199125</v>
      </c>
      <c r="I112" s="4"/>
      <c r="J112" s="4"/>
    </row>
    <row r="113" spans="1:10" ht="12.75">
      <c r="A113" s="45">
        <f t="shared" si="14"/>
        <v>9.299999999999983</v>
      </c>
      <c r="B113" s="45">
        <f t="shared" si="16"/>
        <v>10.678526575144897</v>
      </c>
      <c r="C113" s="45">
        <f t="shared" si="9"/>
        <v>2.210455943264162</v>
      </c>
      <c r="D113" s="45">
        <f t="shared" si="10"/>
        <v>0.7979920731253909</v>
      </c>
      <c r="E113" s="45">
        <f t="shared" si="11"/>
        <v>10.771166467046895</v>
      </c>
      <c r="F113" s="46">
        <f t="shared" si="15"/>
        <v>1.4579823862993897</v>
      </c>
      <c r="G113" s="45">
        <f t="shared" si="12"/>
        <v>1.3082976093967726</v>
      </c>
      <c r="H113" s="45">
        <f t="shared" si="13"/>
        <v>1.1709263604101114</v>
      </c>
      <c r="I113" s="4"/>
      <c r="J113" s="4"/>
    </row>
    <row r="114" spans="1:10" ht="12.75">
      <c r="A114" s="45">
        <f t="shared" si="14"/>
        <v>9.399999999999983</v>
      </c>
      <c r="B114" s="45">
        <f t="shared" si="16"/>
        <v>10.771166467046895</v>
      </c>
      <c r="C114" s="45">
        <f t="shared" si="9"/>
        <v>2.1914444090663934</v>
      </c>
      <c r="D114" s="45">
        <f t="shared" si="10"/>
        <v>0.7937298370137319</v>
      </c>
      <c r="E114" s="45">
        <f t="shared" si="11"/>
        <v>10.863708458587016</v>
      </c>
      <c r="F114" s="46">
        <f t="shared" si="15"/>
        <v>1.464232221285874</v>
      </c>
      <c r="G114" s="45">
        <f t="shared" si="12"/>
        <v>1.3069150213262155</v>
      </c>
      <c r="H114" s="45">
        <f t="shared" si="13"/>
        <v>1.169688944086963</v>
      </c>
      <c r="I114" s="4"/>
      <c r="J114" s="4"/>
    </row>
    <row r="115" spans="1:10" ht="12.75">
      <c r="A115" s="45">
        <f t="shared" si="14"/>
        <v>9.499999999999982</v>
      </c>
      <c r="B115" s="45">
        <f t="shared" si="16"/>
        <v>10.863708458587016</v>
      </c>
      <c r="C115" s="45">
        <f t="shared" si="9"/>
        <v>2.1727766925368535</v>
      </c>
      <c r="D115" s="45">
        <f t="shared" si="10"/>
        <v>0.7895309881871684</v>
      </c>
      <c r="E115" s="45">
        <f t="shared" si="11"/>
        <v>10.956153610495527</v>
      </c>
      <c r="F115" s="46">
        <f t="shared" si="15"/>
        <v>1.4704489945036359</v>
      </c>
      <c r="G115" s="45">
        <f t="shared" si="12"/>
        <v>1.305547413312746</v>
      </c>
      <c r="H115" s="45">
        <f t="shared" si="13"/>
        <v>1.1684649349149077</v>
      </c>
      <c r="I115" s="4"/>
      <c r="J115" s="4"/>
    </row>
    <row r="116" spans="1:10" ht="12.75">
      <c r="A116" s="45">
        <f t="shared" si="14"/>
        <v>9.599999999999982</v>
      </c>
      <c r="B116" s="45">
        <f t="shared" si="16"/>
        <v>10.956153610495527</v>
      </c>
      <c r="C116" s="45">
        <f t="shared" si="9"/>
        <v>2.154443372418703</v>
      </c>
      <c r="D116" s="45">
        <f t="shared" si="10"/>
        <v>0.7853939902945298</v>
      </c>
      <c r="E116" s="45">
        <f t="shared" si="11"/>
        <v>11.048502961823369</v>
      </c>
      <c r="F116" s="46">
        <f t="shared" si="15"/>
        <v>1.4766331929674166</v>
      </c>
      <c r="G116" s="45">
        <f t="shared" si="12"/>
        <v>1.304194479192315</v>
      </c>
      <c r="H116" s="45">
        <f t="shared" si="13"/>
        <v>1.1672540588771219</v>
      </c>
      <c r="I116" s="4"/>
      <c r="J116" s="4"/>
    </row>
    <row r="117" spans="1:10" ht="12.75">
      <c r="A117" s="45">
        <f aca="true" t="shared" si="17" ref="A117:A148">A116+time</f>
        <v>9.699999999999982</v>
      </c>
      <c r="B117" s="45">
        <f t="shared" si="16"/>
        <v>11.048502961823369</v>
      </c>
      <c r="C117" s="45">
        <f t="shared" si="9"/>
        <v>2.136435371823245</v>
      </c>
      <c r="D117" s="45">
        <f t="shared" si="10"/>
        <v>0.7813173583545834</v>
      </c>
      <c r="E117" s="45">
        <f t="shared" si="11"/>
        <v>11.140757530589532</v>
      </c>
      <c r="F117" s="46">
        <f t="shared" si="15"/>
        <v>1.4827852919992028</v>
      </c>
      <c r="G117" s="45">
        <f t="shared" si="12"/>
        <v>1.302855921943268</v>
      </c>
      <c r="H117" s="45">
        <f t="shared" si="13"/>
        <v>1.166056050139225</v>
      </c>
      <c r="I117" s="4"/>
      <c r="J117" s="4"/>
    </row>
    <row r="118" spans="1:10" ht="12.75">
      <c r="A118" s="45">
        <f t="shared" si="17"/>
        <v>9.799999999999981</v>
      </c>
      <c r="B118" s="45">
        <f t="shared" si="16"/>
        <v>11.140757530589532</v>
      </c>
      <c r="C118" s="45">
        <f t="shared" si="9"/>
        <v>2.1187439425480674</v>
      </c>
      <c r="D118" s="45">
        <f t="shared" si="10"/>
        <v>0.7772996565743541</v>
      </c>
      <c r="E118" s="45">
        <f t="shared" si="11"/>
        <v>11.232918314403097</v>
      </c>
      <c r="F118" s="46">
        <f t="shared" si="15"/>
        <v>1.488905755615536</v>
      </c>
      <c r="G118" s="45">
        <f t="shared" si="12"/>
        <v>1.3015314533286897</v>
      </c>
      <c r="H118" s="45">
        <f t="shared" si="13"/>
        <v>1.1648706507291773</v>
      </c>
      <c r="I118" s="4"/>
      <c r="J118" s="4"/>
    </row>
    <row r="119" spans="1:10" ht="12.75">
      <c r="A119" s="45">
        <f t="shared" si="17"/>
        <v>9.89999999999998</v>
      </c>
      <c r="B119" s="45">
        <f t="shared" si="16"/>
        <v>11.232918314403097</v>
      </c>
      <c r="C119" s="45">
        <f t="shared" si="9"/>
        <v>2.101360650247695</v>
      </c>
      <c r="D119" s="45">
        <f t="shared" si="10"/>
        <v>0.7733394962794543</v>
      </c>
      <c r="E119" s="45">
        <f t="shared" si="11"/>
        <v>11.324986291061196</v>
      </c>
      <c r="F119" s="46">
        <f t="shared" si="15"/>
        <v>1.4949950368985245</v>
      </c>
      <c r="G119" s="45">
        <f t="shared" si="12"/>
        <v>1.3002207935563304</v>
      </c>
      <c r="H119" s="45">
        <f t="shared" si="13"/>
        <v>1.1636976102329157</v>
      </c>
      <c r="I119" s="4"/>
      <c r="J119" s="4"/>
    </row>
    <row r="120" spans="1:10" ht="12.75">
      <c r="A120" s="45">
        <f t="shared" si="17"/>
        <v>9.99999999999998</v>
      </c>
      <c r="B120" s="45">
        <f t="shared" si="16"/>
        <v>11.324986291061196</v>
      </c>
      <c r="C120" s="45">
        <f t="shared" si="9"/>
        <v>2.084277360403013</v>
      </c>
      <c r="D120" s="45">
        <f t="shared" si="10"/>
        <v>0.7694355339496989</v>
      </c>
      <c r="E120" s="45">
        <f t="shared" si="11"/>
        <v>11.416962419124022</v>
      </c>
      <c r="F120" s="46">
        <f t="shared" si="15"/>
        <v>1.501053578351389</v>
      </c>
      <c r="G120" s="45">
        <f t="shared" si="12"/>
        <v>1.2989236709544658</v>
      </c>
      <c r="H120" s="45">
        <f t="shared" si="13"/>
        <v>1.162536685504247</v>
      </c>
      <c r="I120" s="4"/>
      <c r="J120" s="4"/>
    </row>
    <row r="121" spans="1:10" ht="12.75">
      <c r="A121" s="45">
        <f t="shared" si="17"/>
        <v>10.09999999999998</v>
      </c>
      <c r="B121" s="45">
        <f t="shared" si="16"/>
        <v>11.416962419124022</v>
      </c>
      <c r="C121" s="45">
        <f t="shared" si="9"/>
        <v>2.0674862250395676</v>
      </c>
      <c r="D121" s="45">
        <f t="shared" si="10"/>
        <v>0.7655864693537362</v>
      </c>
      <c r="E121" s="45">
        <f t="shared" si="11"/>
        <v>11.508847638467978</v>
      </c>
      <c r="F121" s="46">
        <f t="shared" si="15"/>
        <v>1.5070818122393173</v>
      </c>
      <c r="G121" s="45">
        <f t="shared" si="12"/>
        <v>1.2976398216630824</v>
      </c>
      <c r="H121" s="45">
        <f t="shared" si="13"/>
        <v>1.1613876403884589</v>
      </c>
      <c r="I121" s="4"/>
      <c r="J121" s="4"/>
    </row>
    <row r="122" spans="1:10" ht="12.75">
      <c r="A122" s="45">
        <f t="shared" si="17"/>
        <v>10.19999999999998</v>
      </c>
      <c r="B122" s="45">
        <f t="shared" si="16"/>
        <v>11.508847638467978</v>
      </c>
      <c r="C122" s="45">
        <f t="shared" si="9"/>
        <v>2.0509796701484078</v>
      </c>
      <c r="D122" s="45">
        <f t="shared" si="10"/>
        <v>0.761791043776862</v>
      </c>
      <c r="E122" s="45">
        <f t="shared" si="11"/>
        <v>11.600642870817982</v>
      </c>
      <c r="F122" s="46">
        <f t="shared" si="15"/>
        <v>1.513080160916368</v>
      </c>
      <c r="G122" s="45">
        <f t="shared" si="12"/>
        <v>1.2963689893396897</v>
      </c>
      <c r="H122" s="45">
        <f t="shared" si="13"/>
        <v>1.1602502454590222</v>
      </c>
      <c r="I122" s="4"/>
      <c r="J122" s="4"/>
    </row>
    <row r="123" spans="1:10" ht="12.75">
      <c r="A123" s="45">
        <f t="shared" si="17"/>
        <v>10.29999999999998</v>
      </c>
      <c r="B123" s="45">
        <f t="shared" si="16"/>
        <v>11.600642870817982</v>
      </c>
      <c r="C123" s="45">
        <f t="shared" si="9"/>
        <v>2.0347503837663563</v>
      </c>
      <c r="D123" s="45">
        <f t="shared" si="10"/>
        <v>0.7580480383365648</v>
      </c>
      <c r="E123" s="45">
        <f t="shared" si="11"/>
        <v>11.692349020259913</v>
      </c>
      <c r="F123" s="46">
        <f t="shared" si="15"/>
        <v>1.5190490371391094</v>
      </c>
      <c r="G123" s="45">
        <f t="shared" si="12"/>
        <v>1.2951109248787278</v>
      </c>
      <c r="H123" s="45">
        <f t="shared" si="13"/>
        <v>1.1591242777664614</v>
      </c>
      <c r="I123" s="4"/>
      <c r="J123" s="4"/>
    </row>
    <row r="124" spans="1:10" ht="12.75">
      <c r="A124" s="45">
        <f t="shared" si="17"/>
        <v>10.399999999999979</v>
      </c>
      <c r="B124" s="45">
        <f t="shared" si="16"/>
        <v>11.692349020259913</v>
      </c>
      <c r="C124" s="45">
        <f t="shared" si="9"/>
        <v>2.0187913046756303</v>
      </c>
      <c r="D124" s="45">
        <f t="shared" si="10"/>
        <v>0.7543562723807243</v>
      </c>
      <c r="E124" s="45">
        <f t="shared" si="11"/>
        <v>11.783966973734097</v>
      </c>
      <c r="F124" s="46">
        <f t="shared" si="15"/>
        <v>1.5249888443676451</v>
      </c>
      <c r="G124" s="45">
        <f t="shared" si="12"/>
        <v>1.2938653861438207</v>
      </c>
      <c r="H124" s="45">
        <f t="shared" si="13"/>
        <v>1.1580095205987195</v>
      </c>
      <c r="I124" s="4"/>
      <c r="J124" s="4"/>
    </row>
    <row r="125" spans="1:10" ht="12.75">
      <c r="A125" s="45">
        <f t="shared" si="17"/>
        <v>10.499999999999979</v>
      </c>
      <c r="B125" s="45">
        <f t="shared" si="16"/>
        <v>11.783966973734097</v>
      </c>
      <c r="C125" s="45">
        <f t="shared" si="9"/>
        <v>2.003095611685475</v>
      </c>
      <c r="D125" s="45">
        <f t="shared" si="10"/>
        <v>0.7507146019637158</v>
      </c>
      <c r="E125" s="45">
        <f t="shared" si="11"/>
        <v>11.87549760151071</v>
      </c>
      <c r="F125" s="46">
        <f t="shared" si="15"/>
        <v>1.5308999770546432</v>
      </c>
      <c r="G125" s="45">
        <f t="shared" si="12"/>
        <v>1.292632137712446</v>
      </c>
      <c r="H125" s="45">
        <f t="shared" si="13"/>
        <v>1.1569057632526392</v>
      </c>
      <c r="I125" s="4"/>
      <c r="J125" s="4"/>
    </row>
    <row r="126" spans="1:10" ht="12.75">
      <c r="A126" s="45">
        <f t="shared" si="17"/>
        <v>10.599999999999978</v>
      </c>
      <c r="B126" s="45">
        <f t="shared" si="16"/>
        <v>11.87549760151071</v>
      </c>
      <c r="C126" s="45">
        <f t="shared" si="9"/>
        <v>1.9876567134610477</v>
      </c>
      <c r="D126" s="45">
        <f t="shared" si="10"/>
        <v>0.7471219183959862</v>
      </c>
      <c r="E126" s="45">
        <f t="shared" si="11"/>
        <v>11.966941757647884</v>
      </c>
      <c r="F126" s="46">
        <f t="shared" si="15"/>
        <v>1.53678282092294</v>
      </c>
      <c r="G126" s="45">
        <f t="shared" si="12"/>
        <v>1.291410950631619</v>
      </c>
      <c r="H126" s="45">
        <f t="shared" si="13"/>
        <v>1.155812800815299</v>
      </c>
      <c r="I126" s="4"/>
      <c r="J126" s="4"/>
    </row>
    <row r="127" spans="1:10" ht="12.75">
      <c r="A127" s="45">
        <f t="shared" si="17"/>
        <v>10.699999999999978</v>
      </c>
      <c r="B127" s="45">
        <f t="shared" si="16"/>
        <v>11.966941757647884</v>
      </c>
      <c r="C127" s="45">
        <f t="shared" si="9"/>
        <v>1.972468238867138</v>
      </c>
      <c r="D127" s="45">
        <f t="shared" si="10"/>
        <v>0.7435771468629574</v>
      </c>
      <c r="E127" s="45">
        <f t="shared" si="11"/>
        <v>12.05830028043334</v>
      </c>
      <c r="F127" s="46">
        <f t="shared" si="15"/>
        <v>1.5426377532322741</v>
      </c>
      <c r="G127" s="45">
        <f t="shared" si="12"/>
        <v>1.2902016021853155</v>
      </c>
      <c r="H127" s="45">
        <f t="shared" si="13"/>
        <v>1.1547304339558575</v>
      </c>
      <c r="I127" s="4"/>
      <c r="J127" s="4"/>
    </row>
    <row r="128" spans="1:10" ht="12.75">
      <c r="A128" s="45">
        <f t="shared" si="17"/>
        <v>10.799999999999978</v>
      </c>
      <c r="B128" s="45">
        <f t="shared" si="16"/>
        <v>12.05830028043334</v>
      </c>
      <c r="C128" s="45">
        <f t="shared" si="9"/>
        <v>1.9575240277964832</v>
      </c>
      <c r="D128" s="45">
        <f t="shared" si="10"/>
        <v>0.7400792451093768</v>
      </c>
      <c r="E128" s="45">
        <f t="shared" si="11"/>
        <v>12.149573992810234</v>
      </c>
      <c r="F128" s="46">
        <f t="shared" si="15"/>
        <v>1.548465143035658</v>
      </c>
      <c r="G128" s="45">
        <f t="shared" si="12"/>
        <v>1.289003875671455</v>
      </c>
      <c r="H128" s="45">
        <f t="shared" si="13"/>
        <v>1.1536584687259523</v>
      </c>
      <c r="I128" s="4"/>
      <c r="J128" s="4"/>
    </row>
    <row r="129" spans="1:10" ht="12.75">
      <c r="A129" s="45">
        <f t="shared" si="17"/>
        <v>10.899999999999977</v>
      </c>
      <c r="B129" s="45">
        <f t="shared" si="16"/>
        <v>12.149573992810234</v>
      </c>
      <c r="C129" s="45">
        <f t="shared" si="9"/>
        <v>1.942818122454478</v>
      </c>
      <c r="D129" s="45">
        <f t="shared" si="10"/>
        <v>0.7366272021854869</v>
      </c>
      <c r="E129" s="45">
        <f t="shared" si="11"/>
        <v>12.240763702787952</v>
      </c>
      <c r="F129" s="46">
        <f t="shared" si="15"/>
        <v>1.554265351425878</v>
      </c>
      <c r="G129" s="45">
        <f t="shared" si="12"/>
        <v>1.2878175601893171</v>
      </c>
      <c r="H129" s="45">
        <f t="shared" si="13"/>
        <v>1.1525967163694388</v>
      </c>
      <c r="I129" s="4"/>
      <c r="J129" s="4"/>
    </row>
    <row r="130" spans="1:10" ht="12.75">
      <c r="A130" s="45">
        <f t="shared" si="17"/>
        <v>10.999999999999977</v>
      </c>
      <c r="B130" s="45">
        <f t="shared" si="16"/>
        <v>12.240763702787952</v>
      </c>
      <c r="C130" s="45">
        <f t="shared" si="9"/>
        <v>1.9283447590739133</v>
      </c>
      <c r="D130" s="45">
        <f t="shared" si="10"/>
        <v>0.7332200372516107</v>
      </c>
      <c r="E130" s="45">
        <f t="shared" si="11"/>
        <v>12.331870203838454</v>
      </c>
      <c r="F130" s="46">
        <f t="shared" si="15"/>
        <v>1.5600387317725803</v>
      </c>
      <c r="G130" s="45">
        <f t="shared" si="12"/>
        <v>1.286642450435614</v>
      </c>
      <c r="H130" s="45">
        <f t="shared" si="13"/>
        <v>1.1515449931398745</v>
      </c>
      <c r="I130" s="4"/>
      <c r="J130" s="4"/>
    </row>
    <row r="131" spans="1:10" ht="12.75">
      <c r="A131" s="45">
        <f t="shared" si="17"/>
        <v>11.099999999999977</v>
      </c>
      <c r="B131" s="45">
        <f t="shared" si="16"/>
        <v>12.331870203838454</v>
      </c>
      <c r="C131" s="45">
        <f t="shared" si="9"/>
        <v>1.9140983600351353</v>
      </c>
      <c r="D131" s="45">
        <f t="shared" si="10"/>
        <v>0.7298567984379708</v>
      </c>
      <c r="E131" s="45">
        <f t="shared" si="11"/>
        <v>12.42289427527887</v>
      </c>
      <c r="F131" s="46">
        <f t="shared" si="15"/>
        <v>1.565785629950382</v>
      </c>
      <c r="G131" s="45">
        <f t="shared" si="12"/>
        <v>1.2854783465101216</v>
      </c>
      <c r="H131" s="45">
        <f t="shared" si="13"/>
        <v>1.1505031201265588</v>
      </c>
      <c r="I131" s="4"/>
      <c r="J131" s="4"/>
    </row>
    <row r="132" spans="1:10" ht="12.75">
      <c r="A132" s="45">
        <f t="shared" si="17"/>
        <v>11.199999999999976</v>
      </c>
      <c r="B132" s="45">
        <f t="shared" si="16"/>
        <v>12.42289427527887</v>
      </c>
      <c r="C132" s="45">
        <f t="shared" si="9"/>
        <v>1.9000735263685935</v>
      </c>
      <c r="D132" s="45">
        <f t="shared" si="10"/>
        <v>0.7265365617567514</v>
      </c>
      <c r="E132" s="45">
        <f t="shared" si="11"/>
        <v>12.513836682640852</v>
      </c>
      <c r="F132" s="46">
        <f t="shared" si="15"/>
        <v>1.5715063845584119</v>
      </c>
      <c r="G132" s="45">
        <f t="shared" si="12"/>
        <v>1.2843250537288609</v>
      </c>
      <c r="H132" s="45">
        <f t="shared" si="13"/>
        <v>1.1494709230873306</v>
      </c>
      <c r="I132" s="4"/>
      <c r="J132" s="4"/>
    </row>
    <row r="133" spans="1:10" ht="12.75">
      <c r="A133" s="45">
        <f t="shared" si="17"/>
        <v>11.299999999999976</v>
      </c>
      <c r="B133" s="45">
        <f t="shared" si="16"/>
        <v>12.513836682640852</v>
      </c>
      <c r="C133" s="45">
        <f t="shared" si="9"/>
        <v>1.8862650306182507</v>
      </c>
      <c r="D133" s="45">
        <f t="shared" si="10"/>
        <v>0.7232584300636018</v>
      </c>
      <c r="E133" s="45">
        <f t="shared" si="11"/>
        <v>12.604698178027338</v>
      </c>
      <c r="F133" s="46">
        <f t="shared" si="15"/>
        <v>1.5772013271316785</v>
      </c>
      <c r="G133" s="45">
        <f t="shared" si="12"/>
        <v>1.2831823824461086</v>
      </c>
      <c r="H133" s="45">
        <f t="shared" si="13"/>
        <v>1.1484482322892673</v>
      </c>
      <c r="I133" s="4"/>
      <c r="J133" s="4"/>
    </row>
    <row r="134" spans="1:10" ht="12.75">
      <c r="A134" s="45">
        <f t="shared" si="17"/>
        <v>11.399999999999975</v>
      </c>
      <c r="B134" s="45">
        <f t="shared" si="16"/>
        <v>12.604698178027338</v>
      </c>
      <c r="C134" s="45">
        <f t="shared" si="9"/>
        <v>1.8726678100456886</v>
      </c>
      <c r="D134" s="45">
        <f t="shared" si="10"/>
        <v>0.7200215320659495</v>
      </c>
      <c r="E134" s="45">
        <f t="shared" si="11"/>
        <v>12.695479500457152</v>
      </c>
      <c r="F134" s="46">
        <f t="shared" si="15"/>
        <v>1.5828707823446238</v>
      </c>
      <c r="G134" s="45">
        <f t="shared" si="12"/>
        <v>1.2820501478828077</v>
      </c>
      <c r="H134" s="45">
        <f t="shared" si="13"/>
        <v>1.1474348823551128</v>
      </c>
      <c r="I134" s="4"/>
      <c r="J134" s="4"/>
    </row>
    <row r="135" spans="1:10" ht="12.75">
      <c r="A135" s="45">
        <f t="shared" si="17"/>
        <v>11.499999999999975</v>
      </c>
      <c r="B135" s="45">
        <f t="shared" si="16"/>
        <v>12.695479500457152</v>
      </c>
      <c r="C135" s="45">
        <f t="shared" si="9"/>
        <v>1.8592769601560433</v>
      </c>
      <c r="D135" s="45">
        <f t="shared" si="10"/>
        <v>0.7168250213756551</v>
      </c>
      <c r="E135" s="45">
        <f t="shared" si="11"/>
        <v>12.786181376198057</v>
      </c>
      <c r="F135" s="46">
        <f t="shared" si="15"/>
        <v>1.5885150682072244</v>
      </c>
      <c r="G135" s="45">
        <f t="shared" si="12"/>
        <v>1.2809281699633541</v>
      </c>
      <c r="H135" s="45">
        <f t="shared" si="13"/>
        <v>1.146430712117202</v>
      </c>
      <c r="I135" s="4"/>
      <c r="J135" s="4"/>
    </row>
    <row r="136" spans="1:10" ht="12.75">
      <c r="A136" s="45">
        <f t="shared" si="17"/>
        <v>11.599999999999975</v>
      </c>
      <c r="B136" s="45">
        <f t="shared" si="16"/>
        <v>12.786181376198057</v>
      </c>
      <c r="C136" s="45">
        <f t="shared" si="9"/>
        <v>1.8460877285280664</v>
      </c>
      <c r="D136" s="45">
        <f t="shared" si="10"/>
        <v>0.7136680756036832</v>
      </c>
      <c r="E136" s="45">
        <f t="shared" si="11"/>
        <v>12.87680451908867</v>
      </c>
      <c r="F136" s="46">
        <f t="shared" si="15"/>
        <v>1.5941344962539588</v>
      </c>
      <c r="G136" s="45">
        <f t="shared" si="12"/>
        <v>1.2798162731584057</v>
      </c>
      <c r="H136" s="45">
        <f t="shared" si="13"/>
        <v>1.145435564476773</v>
      </c>
      <c r="I136" s="4"/>
      <c r="J136" s="4"/>
    </row>
    <row r="137" spans="1:10" ht="12.75">
      <c r="A137" s="45">
        <f t="shared" si="17"/>
        <v>11.699999999999974</v>
      </c>
      <c r="B137" s="45">
        <f t="shared" si="16"/>
        <v>12.87680451908867</v>
      </c>
      <c r="C137" s="45">
        <f t="shared" si="9"/>
        <v>1.8330955089317367</v>
      </c>
      <c r="D137" s="45">
        <f t="shared" si="10"/>
        <v>0.71054989549461</v>
      </c>
      <c r="E137" s="45">
        <f t="shared" si="11"/>
        <v>12.967349630849712</v>
      </c>
      <c r="F137" s="46">
        <f t="shared" si="15"/>
        <v>1.5997293717259615</v>
      </c>
      <c r="G137" s="45">
        <f t="shared" si="12"/>
        <v>1.2787142863341374</v>
      </c>
      <c r="H137" s="45">
        <f t="shared" si="13"/>
        <v>1.144449286269053</v>
      </c>
      <c r="I137" s="4"/>
      <c r="J137" s="4"/>
    </row>
    <row r="138" spans="1:10" ht="12.75">
      <c r="A138" s="45">
        <f t="shared" si="17"/>
        <v>11.799999999999974</v>
      </c>
      <c r="B138" s="45">
        <f t="shared" si="16"/>
        <v>12.967349630849712</v>
      </c>
      <c r="C138" s="45">
        <f t="shared" si="9"/>
        <v>1.8202958357178658</v>
      </c>
      <c r="D138" s="45">
        <f t="shared" si="10"/>
        <v>0.7074697040989142</v>
      </c>
      <c r="E138" s="45">
        <f t="shared" si="11"/>
        <v>13.057817401385051</v>
      </c>
      <c r="F138" s="46">
        <f t="shared" si="15"/>
        <v>1.605299993746661</v>
      </c>
      <c r="G138" s="45">
        <f t="shared" si="12"/>
        <v>1.2776220426082705</v>
      </c>
      <c r="H138" s="45">
        <f t="shared" si="13"/>
        <v>1.1434717281344022</v>
      </c>
      <c r="I138" s="4"/>
      <c r="J138" s="4"/>
    </row>
    <row r="139" spans="1:10" ht="12.75">
      <c r="A139" s="45">
        <f t="shared" si="17"/>
        <v>11.899999999999974</v>
      </c>
      <c r="B139" s="45">
        <f t="shared" si="16"/>
        <v>13.057817401385051</v>
      </c>
      <c r="C139" s="45">
        <f t="shared" si="9"/>
        <v>1.8076843784650871</v>
      </c>
      <c r="D139" s="45">
        <f t="shared" si="10"/>
        <v>0.7044267459811171</v>
      </c>
      <c r="E139" s="45">
        <f t="shared" si="11"/>
        <v>13.148208509072912</v>
      </c>
      <c r="F139" s="46">
        <f t="shared" si="15"/>
        <v>1.6108466554911807</v>
      </c>
      <c r="G139" s="45">
        <f t="shared" si="12"/>
        <v>1.2765393792110444</v>
      </c>
      <c r="H139" s="45">
        <f t="shared" si="13"/>
        <v>1.1425027443938849</v>
      </c>
      <c r="I139" s="4"/>
      <c r="J139" s="4"/>
    </row>
    <row r="140" spans="1:10" ht="12.75">
      <c r="A140" s="45">
        <f t="shared" si="17"/>
        <v>11.999999999999973</v>
      </c>
      <c r="B140" s="45">
        <f t="shared" si="16"/>
        <v>13.148208509072912</v>
      </c>
      <c r="C140" s="45">
        <f t="shared" si="9"/>
        <v>1.7952569368705347</v>
      </c>
      <c r="D140" s="45">
        <f t="shared" si="10"/>
        <v>0.7014202864619573</v>
      </c>
      <c r="E140" s="45">
        <f t="shared" si="11"/>
        <v>13.238523621047712</v>
      </c>
      <c r="F140" s="46">
        <f t="shared" si="15"/>
        <v>1.6163696443497741</v>
      </c>
      <c r="G140" s="45">
        <f t="shared" si="12"/>
        <v>1.2754661373529095</v>
      </c>
      <c r="H140" s="45">
        <f t="shared" si="13"/>
        <v>1.141542192930854</v>
      </c>
      <c r="I140" s="4"/>
      <c r="J140" s="4"/>
    </row>
    <row r="141" spans="1:10" ht="12.75">
      <c r="A141" s="45">
        <f t="shared" si="17"/>
        <v>12.099999999999973</v>
      </c>
      <c r="B141" s="45">
        <f t="shared" si="16"/>
        <v>13.238523621047712</v>
      </c>
      <c r="C141" s="45">
        <f t="shared" si="9"/>
        <v>1.783009435871313</v>
      </c>
      <c r="D141" s="45">
        <f t="shared" si="10"/>
        <v>0.6984496108928817</v>
      </c>
      <c r="E141" s="45">
        <f t="shared" si="11"/>
        <v>13.328763393472792</v>
      </c>
      <c r="F141" s="46">
        <f t="shared" si="15"/>
        <v>1.621869242085545</v>
      </c>
      <c r="G141" s="45">
        <f t="shared" si="12"/>
        <v>1.2744021620959602</v>
      </c>
      <c r="H141" s="45">
        <f t="shared" si="13"/>
        <v>1.1405899350758844</v>
      </c>
      <c r="I141" s="4"/>
      <c r="J141" s="4"/>
    </row>
    <row r="142" spans="1:10" ht="12.75">
      <c r="A142" s="45">
        <f t="shared" si="17"/>
        <v>12.199999999999973</v>
      </c>
      <c r="B142" s="45">
        <f t="shared" si="16"/>
        <v>13.328763393472792</v>
      </c>
      <c r="C142" s="45">
        <f t="shared" si="9"/>
        <v>1.7709379209846738</v>
      </c>
      <c r="D142" s="45">
        <f t="shared" si="10"/>
        <v>0.6955140239612432</v>
      </c>
      <c r="E142" s="45">
        <f t="shared" si="11"/>
        <v>13.418928471804557</v>
      </c>
      <c r="F142" s="46">
        <f t="shared" si="15"/>
        <v>1.6273457249867014</v>
      </c>
      <c r="G142" s="45">
        <f t="shared" si="12"/>
        <v>1.2733473022325166</v>
      </c>
      <c r="H142" s="45">
        <f t="shared" si="13"/>
        <v>1.1396458354981023</v>
      </c>
      <c r="I142" s="4"/>
      <c r="J142" s="4"/>
    </row>
    <row r="143" spans="1:10" ht="12.75">
      <c r="A143" s="45">
        <f t="shared" si="17"/>
        <v>12.299999999999972</v>
      </c>
      <c r="B143" s="45">
        <f t="shared" si="16"/>
        <v>13.418928471804557</v>
      </c>
      <c r="C143" s="45">
        <f t="shared" si="9"/>
        <v>1.759038553855489</v>
      </c>
      <c r="D143" s="45">
        <f t="shared" si="10"/>
        <v>0.6926128490246777</v>
      </c>
      <c r="E143" s="45">
        <f t="shared" si="11"/>
        <v>13.509019491048186</v>
      </c>
      <c r="F143" s="46">
        <f t="shared" si="15"/>
        <v>1.6327993640135636</v>
      </c>
      <c r="G143" s="45">
        <f t="shared" si="12"/>
        <v>1.2723014101662142</v>
      </c>
      <c r="H143" s="45">
        <f t="shared" si="13"/>
        <v>1.1387097620987618</v>
      </c>
      <c r="I143" s="4"/>
      <c r="J143" s="4"/>
    </row>
    <row r="144" spans="1:10" ht="12.75">
      <c r="A144" s="45">
        <f t="shared" si="17"/>
        <v>12.399999999999972</v>
      </c>
      <c r="B144" s="45">
        <f t="shared" si="16"/>
        <v>13.509019491048186</v>
      </c>
      <c r="C144" s="45">
        <f t="shared" si="9"/>
        <v>1.747307608000337</v>
      </c>
      <c r="D144" s="45">
        <f t="shared" si="10"/>
        <v>0.6897454274732292</v>
      </c>
      <c r="E144" s="45">
        <f t="shared" si="11"/>
        <v>13.599037076005374</v>
      </c>
      <c r="F144" s="46">
        <f t="shared" si="15"/>
        <v>1.6382304249405515</v>
      </c>
      <c r="G144" s="45">
        <f t="shared" si="12"/>
        <v>1.2712643417993923</v>
      </c>
      <c r="H144" s="45">
        <f t="shared" si="13"/>
        <v>1.137781585910456</v>
      </c>
      <c r="I144" s="4"/>
      <c r="J144" s="4"/>
    </row>
    <row r="145" spans="1:10" ht="12.75">
      <c r="A145" s="45">
        <f t="shared" si="17"/>
        <v>12.499999999999972</v>
      </c>
      <c r="B145" s="45">
        <f t="shared" si="16"/>
        <v>13.599037076005374</v>
      </c>
      <c r="C145" s="45">
        <f t="shared" si="9"/>
        <v>1.7357414647381029</v>
      </c>
      <c r="D145" s="45">
        <f t="shared" si="10"/>
        <v>0.6869111181178656</v>
      </c>
      <c r="E145" s="45">
        <f t="shared" si="11"/>
        <v>13.688981841514362</v>
      </c>
      <c r="F145" s="46">
        <f t="shared" si="15"/>
        <v>1.6436391684933578</v>
      </c>
      <c r="G145" s="45">
        <f t="shared" si="12"/>
        <v>1.2702359564241414</v>
      </c>
      <c r="H145" s="45">
        <f t="shared" si="13"/>
        <v>1.1368611809996065</v>
      </c>
      <c r="I145" s="4"/>
      <c r="J145" s="4"/>
    </row>
    <row r="146" spans="1:10" ht="12.75">
      <c r="A146" s="45">
        <f t="shared" si="17"/>
        <v>12.599999999999971</v>
      </c>
      <c r="B146" s="45">
        <f t="shared" si="16"/>
        <v>13.688981841514362</v>
      </c>
      <c r="C146" s="45">
        <f t="shared" si="9"/>
        <v>1.7243366092976031</v>
      </c>
      <c r="D146" s="45">
        <f t="shared" si="10"/>
        <v>0.6841092966041054</v>
      </c>
      <c r="E146" s="45">
        <f t="shared" si="11"/>
        <v>13.778854392682575</v>
      </c>
      <c r="F146" s="46">
        <f t="shared" si="15"/>
        <v>1.6490258504815032</v>
      </c>
      <c r="G146" s="45">
        <f t="shared" si="12"/>
        <v>1.2692161166179714</v>
      </c>
      <c r="H146" s="45">
        <f t="shared" si="13"/>
        <v>1.1359484243730844</v>
      </c>
      <c r="I146" s="4"/>
      <c r="J146" s="4"/>
    </row>
    <row r="147" spans="1:10" ht="12.75">
      <c r="A147" s="45">
        <f t="shared" si="17"/>
        <v>12.69999999999997</v>
      </c>
      <c r="B147" s="45">
        <f t="shared" si="16"/>
        <v>13.778854392682575</v>
      </c>
      <c r="C147" s="45">
        <f t="shared" si="9"/>
        <v>1.71308962709329</v>
      </c>
      <c r="D147" s="45">
        <f t="shared" si="10"/>
        <v>0.6813393548495462</v>
      </c>
      <c r="E147" s="45">
        <f t="shared" si="11"/>
        <v>13.868655325112078</v>
      </c>
      <c r="F147" s="46">
        <f t="shared" si="15"/>
        <v>1.6543907219264624</v>
      </c>
      <c r="G147" s="45">
        <f t="shared" si="12"/>
        <v>1.2682046881424105</v>
      </c>
      <c r="H147" s="45">
        <f t="shared" si="13"/>
        <v>1.1350431958874574</v>
      </c>
      <c r="I147" s="4"/>
      <c r="J147" s="4"/>
    </row>
    <row r="148" spans="1:10" ht="12.75">
      <c r="A148" s="45">
        <f t="shared" si="17"/>
        <v>12.79999999999997</v>
      </c>
      <c r="B148" s="45">
        <f t="shared" si="16"/>
        <v>13.868655325112078</v>
      </c>
      <c r="C148" s="45">
        <f aca="true" t="shared" si="18" ref="C148:C211">Go/B148</f>
        <v>1.7019972001606132</v>
      </c>
      <c r="D148" s="45">
        <f aca="true" t="shared" si="19" ref="D148:D211">A*((C148)^n)</f>
        <v>0.6786007005041588</v>
      </c>
      <c r="E148" s="45">
        <f aca="true" t="shared" si="20" ref="E148:E211">(PI()*((SQRT((4*B148)/PI()))+(2*(D148*time)*0.1))^2)/4</f>
        <v>13.958385225118242</v>
      </c>
      <c r="F148" s="46">
        <f t="shared" si="15"/>
        <v>1.659734029185542</v>
      </c>
      <c r="G148" s="45">
        <f aca="true" t="shared" si="21" ref="G148:G211">(E148-B148)*(inc*2.54)</f>
        <v>1.2672015398470502</v>
      </c>
      <c r="H148" s="45">
        <f aca="true" t="shared" si="22" ref="H148:H211">G148*rho</f>
        <v>1.13414537816311</v>
      </c>
      <c r="I148" s="4"/>
      <c r="J148" s="4"/>
    </row>
    <row r="149" spans="1:10" ht="12.75">
      <c r="A149" s="45">
        <f aca="true" t="shared" si="23" ref="A149:A180">A148+time</f>
        <v>12.89999999999997</v>
      </c>
      <c r="B149" s="45">
        <f t="shared" si="16"/>
        <v>13.958385225118242</v>
      </c>
      <c r="C149" s="45">
        <f t="shared" si="18"/>
        <v>1.6910561037430731</v>
      </c>
      <c r="D149" s="45">
        <f t="shared" si="19"/>
        <v>0.6758927564322585</v>
      </c>
      <c r="E149" s="45">
        <f t="shared" si="20"/>
        <v>14.048044669941767</v>
      </c>
      <c r="F149" s="46">
        <f aca="true" t="shared" si="24" ref="F149:F212">SQRT((4*(E149*0.155))/PI())</f>
        <v>1.6650560140716775</v>
      </c>
      <c r="G149" s="45">
        <f t="shared" si="21"/>
        <v>1.266206543575747</v>
      </c>
      <c r="H149" s="45">
        <f t="shared" si="22"/>
        <v>1.1332548565002936</v>
      </c>
      <c r="I149" s="4"/>
      <c r="J149" s="4"/>
    </row>
    <row r="150" spans="1:10" ht="12.75">
      <c r="A150" s="45">
        <f t="shared" si="23"/>
        <v>12.99999999999997</v>
      </c>
      <c r="B150" s="45">
        <f t="shared" si="16"/>
        <v>14.048044669941767</v>
      </c>
      <c r="C150" s="45">
        <f t="shared" si="18"/>
        <v>1.6802632030234839</v>
      </c>
      <c r="D150" s="45">
        <f t="shared" si="19"/>
        <v>0.673214960215141</v>
      </c>
      <c r="E150" s="45">
        <f t="shared" si="20"/>
        <v>14.137634227954344</v>
      </c>
      <c r="F150" s="46">
        <f t="shared" si="24"/>
        <v>1.6703569139693142</v>
      </c>
      <c r="G150" s="45">
        <f t="shared" si="21"/>
        <v>1.2652195740768135</v>
      </c>
      <c r="H150" s="45">
        <f t="shared" si="22"/>
        <v>1.1323715187987482</v>
      </c>
      <c r="I150" s="4"/>
      <c r="J150" s="4"/>
    </row>
    <row r="151" spans="1:10" ht="12.75">
      <c r="A151" s="45">
        <f t="shared" si="23"/>
        <v>13.09999999999997</v>
      </c>
      <c r="B151" s="45">
        <f t="shared" si="16"/>
        <v>14.137634227954344</v>
      </c>
      <c r="C151" s="45">
        <f t="shared" si="18"/>
        <v>1.6696154499923566</v>
      </c>
      <c r="D151" s="45">
        <f t="shared" si="19"/>
        <v>0.6705667636734121</v>
      </c>
      <c r="E151" s="45">
        <f t="shared" si="20"/>
        <v>14.227154458858243</v>
      </c>
      <c r="F151" s="46">
        <f t="shared" si="24"/>
        <v>1.6756369619465292</v>
      </c>
      <c r="G151" s="45">
        <f t="shared" si="21"/>
        <v>1.2642405089172222</v>
      </c>
      <c r="H151" s="45">
        <f t="shared" si="22"/>
        <v>1.131495255480914</v>
      </c>
      <c r="I151" s="4"/>
      <c r="J151" s="4"/>
    </row>
    <row r="152" spans="1:10" ht="12.75">
      <c r="A152" s="45">
        <f t="shared" si="23"/>
        <v>13.199999999999969</v>
      </c>
      <c r="B152" s="45">
        <f t="shared" si="16"/>
        <v>14.227154458858243</v>
      </c>
      <c r="C152" s="45">
        <f t="shared" si="18"/>
        <v>1.6591098804467213</v>
      </c>
      <c r="D152" s="45">
        <f t="shared" si="19"/>
        <v>0.6679476324080981</v>
      </c>
      <c r="E152" s="45">
        <f t="shared" si="20"/>
        <v>14.31660591387997</v>
      </c>
      <c r="F152" s="46">
        <f t="shared" si="24"/>
        <v>1.6808963868635383</v>
      </c>
      <c r="G152" s="45">
        <f t="shared" si="21"/>
        <v>1.2632692283988423</v>
      </c>
      <c r="H152" s="45">
        <f t="shared" si="22"/>
        <v>1.1306259594169639</v>
      </c>
      <c r="I152" s="4"/>
      <c r="J152" s="4"/>
    </row>
    <row r="153" spans="1:10" ht="12.75">
      <c r="A153" s="45">
        <f t="shared" si="23"/>
        <v>13.299999999999969</v>
      </c>
      <c r="B153" s="45">
        <f aca="true" t="shared" si="25" ref="B153:B216">E152</f>
        <v>14.31660591387997</v>
      </c>
      <c r="C153" s="45">
        <f t="shared" si="18"/>
        <v>1.6487436111130798</v>
      </c>
      <c r="D153" s="45">
        <f t="shared" si="19"/>
        <v>0.6653570453596739</v>
      </c>
      <c r="E153" s="45">
        <f t="shared" si="20"/>
        <v>14.405989135958253</v>
      </c>
      <c r="F153" s="46">
        <f t="shared" si="24"/>
        <v>1.6861354134777293</v>
      </c>
      <c r="G153" s="45">
        <f t="shared" si="21"/>
        <v>1.2623056154783387</v>
      </c>
      <c r="H153" s="45">
        <f t="shared" si="22"/>
        <v>1.1297635258531131</v>
      </c>
      <c r="I153" s="4"/>
      <c r="J153" s="4"/>
    </row>
    <row r="154" spans="1:10" ht="12.75">
      <c r="A154" s="45">
        <f t="shared" si="23"/>
        <v>13.399999999999968</v>
      </c>
      <c r="B154" s="45">
        <f t="shared" si="25"/>
        <v>14.405989135958253</v>
      </c>
      <c r="C154" s="45">
        <f t="shared" si="18"/>
        <v>1.638513836888523</v>
      </c>
      <c r="D154" s="45">
        <f t="shared" si="19"/>
        <v>0.6627944943841851</v>
      </c>
      <c r="E154" s="45">
        <f t="shared" si="20"/>
        <v>14.49530465992655</v>
      </c>
      <c r="F154" s="46">
        <f t="shared" si="24"/>
        <v>1.6913542625453621</v>
      </c>
      <c r="G154" s="45">
        <f t="shared" si="21"/>
        <v>1.2613495556898806</v>
      </c>
      <c r="H154" s="45">
        <f t="shared" si="22"/>
        <v>1.1289078523424432</v>
      </c>
      <c r="I154" s="4"/>
      <c r="J154" s="4"/>
    </row>
    <row r="155" spans="1:10" ht="12.75">
      <c r="A155" s="45">
        <f t="shared" si="23"/>
        <v>13.499999999999968</v>
      </c>
      <c r="B155" s="45">
        <f t="shared" si="25"/>
        <v>14.49530465992655</v>
      </c>
      <c r="C155" s="45">
        <f t="shared" si="18"/>
        <v>1.6284178281943709</v>
      </c>
      <c r="D155" s="45">
        <f t="shared" si="19"/>
        <v>0.6602594838456901</v>
      </c>
      <c r="E155" s="45">
        <f t="shared" si="20"/>
        <v>14.584553012690295</v>
      </c>
      <c r="F155" s="46">
        <f t="shared" si="24"/>
        <v>1.696553150920054</v>
      </c>
      <c r="G155" s="45">
        <f t="shared" si="21"/>
        <v>1.2604009370707105</v>
      </c>
      <c r="H155" s="45">
        <f t="shared" si="22"/>
        <v>1.128058838678286</v>
      </c>
      <c r="I155" s="4"/>
      <c r="J155" s="4"/>
    </row>
    <row r="156" spans="1:10" ht="12.75">
      <c r="A156" s="45">
        <f t="shared" si="23"/>
        <v>13.599999999999968</v>
      </c>
      <c r="B156" s="45">
        <f t="shared" si="25"/>
        <v>14.584553012690295</v>
      </c>
      <c r="C156" s="45">
        <f t="shared" si="18"/>
        <v>1.618452928437004</v>
      </c>
      <c r="D156" s="45">
        <f t="shared" si="19"/>
        <v>0.6577515302242841</v>
      </c>
      <c r="E156" s="45">
        <f t="shared" si="20"/>
        <v>14.673734713399048</v>
      </c>
      <c r="F156" s="46">
        <f t="shared" si="24"/>
        <v>1.7017322916481832</v>
      </c>
      <c r="G156" s="45">
        <f t="shared" si="21"/>
        <v>1.259459650089296</v>
      </c>
      <c r="H156" s="45">
        <f t="shared" si="22"/>
        <v>1.12721638682992</v>
      </c>
      <c r="I156" s="4"/>
      <c r="J156" s="4"/>
    </row>
    <row r="157" spans="1:10" ht="12.75">
      <c r="A157" s="45">
        <f t="shared" si="23"/>
        <v>13.699999999999967</v>
      </c>
      <c r="B157" s="45">
        <f t="shared" si="25"/>
        <v>14.673734713399048</v>
      </c>
      <c r="C157" s="45">
        <f t="shared" si="18"/>
        <v>1.6086165515708422</v>
      </c>
      <c r="D157" s="45">
        <f t="shared" si="19"/>
        <v>0.6552701617390067</v>
      </c>
      <c r="E157" s="45">
        <f t="shared" si="20"/>
        <v>14.76285027361373</v>
      </c>
      <c r="F157" s="46">
        <f t="shared" si="24"/>
        <v>1.7068918940613211</v>
      </c>
      <c r="G157" s="45">
        <f t="shared" si="21"/>
        <v>1.2585255875758161</v>
      </c>
      <c r="H157" s="45">
        <f t="shared" si="22"/>
        <v>1.1263804008803555</v>
      </c>
      <c r="I157" s="4"/>
      <c r="J157" s="4"/>
    </row>
    <row r="158" spans="1:10" ht="12.75">
      <c r="A158" s="45">
        <f t="shared" si="23"/>
        <v>13.799999999999967</v>
      </c>
      <c r="B158" s="45">
        <f t="shared" si="25"/>
        <v>14.76285027361373</v>
      </c>
      <c r="C158" s="45">
        <f t="shared" si="18"/>
        <v>1.5989061797586952</v>
      </c>
      <c r="D158" s="45">
        <f t="shared" si="19"/>
        <v>0.6528149179849715</v>
      </c>
      <c r="E158" s="45">
        <f t="shared" si="20"/>
        <v>14.851900197469126</v>
      </c>
      <c r="F158" s="46">
        <f t="shared" si="24"/>
        <v>1.7120321638658071</v>
      </c>
      <c r="G158" s="45">
        <f t="shared" si="21"/>
        <v>1.2575986446554555</v>
      </c>
      <c r="H158" s="45">
        <f t="shared" si="22"/>
        <v>1.1255507869666326</v>
      </c>
      <c r="I158" s="4"/>
      <c r="J158" s="4"/>
    </row>
    <row r="159" spans="1:10" ht="12.75">
      <c r="A159" s="45">
        <f t="shared" si="23"/>
        <v>13.899999999999967</v>
      </c>
      <c r="B159" s="45">
        <f t="shared" si="25"/>
        <v>14.851900197469126</v>
      </c>
      <c r="C159" s="45">
        <f t="shared" si="18"/>
        <v>1.5893193611249625</v>
      </c>
      <c r="D159" s="45">
        <f t="shared" si="19"/>
        <v>0.6503853495840887</v>
      </c>
      <c r="E159" s="45">
        <f t="shared" si="20"/>
        <v>14.94088498183183</v>
      </c>
      <c r="F159" s="46">
        <f t="shared" si="24"/>
        <v>1.7171533032295745</v>
      </c>
      <c r="G159" s="45">
        <f t="shared" si="21"/>
        <v>1.2566787186838582</v>
      </c>
      <c r="H159" s="45">
        <f t="shared" si="22"/>
        <v>1.124727453222053</v>
      </c>
      <c r="I159" s="4"/>
      <c r="J159" s="4"/>
    </row>
    <row r="160" spans="1:10" ht="12.75">
      <c r="A160" s="45">
        <f t="shared" si="23"/>
        <v>13.999999999999966</v>
      </c>
      <c r="B160" s="45">
        <f t="shared" si="25"/>
        <v>14.94088498183183</v>
      </c>
      <c r="C160" s="45">
        <f t="shared" si="18"/>
        <v>1.5798537075974004</v>
      </c>
      <c r="D160" s="45">
        <f t="shared" si="19"/>
        <v>0.647981017848782</v>
      </c>
      <c r="E160" s="45">
        <f t="shared" si="20"/>
        <v>15.029805116453756</v>
      </c>
      <c r="F160" s="46">
        <f t="shared" si="24"/>
        <v>1.7222555108663258</v>
      </c>
      <c r="G160" s="45">
        <f t="shared" si="21"/>
        <v>1.2557657091846868</v>
      </c>
      <c r="H160" s="45">
        <f t="shared" si="22"/>
        <v>1.1239103097202947</v>
      </c>
      <c r="I160" s="4"/>
      <c r="J160" s="4"/>
    </row>
    <row r="161" spans="1:10" ht="12.75">
      <c r="A161" s="45">
        <f t="shared" si="23"/>
        <v>14.099999999999966</v>
      </c>
      <c r="B161" s="45">
        <f t="shared" si="25"/>
        <v>15.029805116453756</v>
      </c>
      <c r="C161" s="45">
        <f t="shared" si="18"/>
        <v>1.5705068928334005</v>
      </c>
      <c r="D161" s="45">
        <f t="shared" si="19"/>
        <v>0.6456014944581355</v>
      </c>
      <c r="E161" s="45">
        <f t="shared" si="20"/>
        <v>15.11866108412142</v>
      </c>
      <c r="F161" s="46">
        <f t="shared" si="24"/>
        <v>1.727338982117163</v>
      </c>
      <c r="G161" s="45">
        <f t="shared" si="21"/>
        <v>1.2548595177898165</v>
      </c>
      <c r="H161" s="45">
        <f t="shared" si="22"/>
        <v>1.123099268421886</v>
      </c>
      <c r="I161" s="4"/>
      <c r="J161" s="4"/>
    </row>
    <row r="162" spans="1:10" ht="12.75">
      <c r="A162" s="45">
        <f t="shared" si="23"/>
        <v>14.199999999999966</v>
      </c>
      <c r="B162" s="45">
        <f t="shared" si="25"/>
        <v>15.11866108412142</v>
      </c>
      <c r="C162" s="45">
        <f t="shared" si="18"/>
        <v>1.5612766502269297</v>
      </c>
      <c r="D162" s="45">
        <f t="shared" si="19"/>
        <v>0.6432463611459287</v>
      </c>
      <c r="E162" s="45">
        <f t="shared" si="20"/>
        <v>15.207453360801082</v>
      </c>
      <c r="F162" s="46">
        <f t="shared" si="24"/>
        <v>1.7324039090297552</v>
      </c>
      <c r="G162" s="45">
        <f t="shared" si="21"/>
        <v>1.2539600481808593</v>
      </c>
      <c r="H162" s="45">
        <f t="shared" si="22"/>
        <v>1.122294243121869</v>
      </c>
      <c r="I162" s="4"/>
      <c r="J162" s="4"/>
    </row>
    <row r="163" spans="1:10" ht="12.75">
      <c r="A163" s="45">
        <f t="shared" si="23"/>
        <v>14.299999999999965</v>
      </c>
      <c r="B163" s="45">
        <f t="shared" si="25"/>
        <v>15.207453360801082</v>
      </c>
      <c r="C163" s="45">
        <f t="shared" si="18"/>
        <v>1.5521607709924896</v>
      </c>
      <c r="D163" s="45">
        <f t="shared" si="19"/>
        <v>0.6409152094000521</v>
      </c>
      <c r="E163" s="45">
        <f t="shared" si="20"/>
        <v>15.296182415779946</v>
      </c>
      <c r="F163" s="46">
        <f t="shared" si="24"/>
        <v>1.7374504804351452</v>
      </c>
      <c r="G163" s="45">
        <f t="shared" si="21"/>
        <v>1.2530672060334958</v>
      </c>
      <c r="H163" s="45">
        <f t="shared" si="22"/>
        <v>1.1214951493999787</v>
      </c>
      <c r="I163" s="4"/>
      <c r="J163" s="4"/>
    </row>
    <row r="164" spans="1:10" ht="12.75">
      <c r="A164" s="45">
        <f t="shared" si="23"/>
        <v>14.399999999999965</v>
      </c>
      <c r="B164" s="45">
        <f t="shared" si="25"/>
        <v>15.296182415779946</v>
      </c>
      <c r="C164" s="45">
        <f t="shared" si="18"/>
        <v>1.5431571023226291</v>
      </c>
      <c r="D164" s="45">
        <f t="shared" si="19"/>
        <v>0.6386076401728115</v>
      </c>
      <c r="E164" s="45">
        <f t="shared" si="20"/>
        <v>15.384848711803468</v>
      </c>
      <c r="F164" s="46">
        <f t="shared" si="24"/>
        <v>1.74247888202227</v>
      </c>
      <c r="G164" s="45">
        <f t="shared" si="21"/>
        <v>1.2521808989625878</v>
      </c>
      <c r="H164" s="45">
        <f t="shared" si="22"/>
        <v>1.120701904571516</v>
      </c>
      <c r="I164" s="4"/>
      <c r="J164" s="4"/>
    </row>
    <row r="165" spans="1:10" ht="12.75">
      <c r="A165" s="45">
        <f t="shared" si="23"/>
        <v>14.499999999999964</v>
      </c>
      <c r="B165" s="45">
        <f t="shared" si="25"/>
        <v>15.384848711803468</v>
      </c>
      <c r="C165" s="45">
        <f t="shared" si="18"/>
        <v>1.5342635456157399</v>
      </c>
      <c r="D165" s="45">
        <f t="shared" si="19"/>
        <v>0.6363232636016644</v>
      </c>
      <c r="E165" s="45">
        <f t="shared" si="20"/>
        <v>15.473452705209022</v>
      </c>
      <c r="F165" s="46">
        <f t="shared" si="24"/>
        <v>1.7474892964102866</v>
      </c>
      <c r="G165" s="45">
        <f t="shared" si="21"/>
        <v>1.2513010364705992</v>
      </c>
      <c r="H165" s="45">
        <f t="shared" si="22"/>
        <v>1.1199144276411863</v>
      </c>
      <c r="I165" s="4"/>
      <c r="J165" s="4"/>
    </row>
    <row r="166" spans="1:10" ht="12.75">
      <c r="A166" s="45">
        <f t="shared" si="23"/>
        <v>14.599999999999964</v>
      </c>
      <c r="B166" s="45">
        <f t="shared" si="25"/>
        <v>15.473452705209022</v>
      </c>
      <c r="C166" s="45">
        <f t="shared" si="18"/>
        <v>1.5254780547710005</v>
      </c>
      <c r="D166" s="45">
        <f t="shared" si="19"/>
        <v>0.6340616987399404</v>
      </c>
      <c r="E166" s="45">
        <f t="shared" si="20"/>
        <v>15.56199484605593</v>
      </c>
      <c r="F166" s="46">
        <f t="shared" si="24"/>
        <v>1.752481903218774</v>
      </c>
      <c r="G166" s="45">
        <f t="shared" si="21"/>
        <v>1.2504275298963707</v>
      </c>
      <c r="H166" s="45">
        <f t="shared" si="22"/>
        <v>1.1191326392572518</v>
      </c>
      <c r="I166" s="4"/>
      <c r="J166" s="4"/>
    </row>
    <row r="167" spans="1:10" ht="12.75">
      <c r="A167" s="45">
        <f t="shared" si="23"/>
        <v>14.699999999999964</v>
      </c>
      <c r="B167" s="45">
        <f t="shared" si="25"/>
        <v>15.56199484605593</v>
      </c>
      <c r="C167" s="45">
        <f t="shared" si="18"/>
        <v>1.5167986345475302</v>
      </c>
      <c r="D167" s="45">
        <f t="shared" si="19"/>
        <v>0.6318225732971359</v>
      </c>
      <c r="E167" s="45">
        <f t="shared" si="20"/>
        <v>15.650475578252053</v>
      </c>
      <c r="F167" s="46">
        <f t="shared" si="24"/>
        <v>1.757456879135894</v>
      </c>
      <c r="G167" s="45">
        <f t="shared" si="21"/>
        <v>1.2495602923665268</v>
      </c>
      <c r="H167" s="45">
        <f t="shared" si="22"/>
        <v>1.1183564616680415</v>
      </c>
      <c r="I167" s="4"/>
      <c r="J167" s="4"/>
    </row>
    <row r="168" spans="1:10" ht="12.75">
      <c r="A168" s="45">
        <f t="shared" si="23"/>
        <v>14.799999999999963</v>
      </c>
      <c r="B168" s="45">
        <f t="shared" si="25"/>
        <v>15.650475578252053</v>
      </c>
      <c r="C168" s="45">
        <f t="shared" si="18"/>
        <v>1.5082233389849249</v>
      </c>
      <c r="D168" s="45">
        <f t="shared" si="19"/>
        <v>0.6296055233883739</v>
      </c>
      <c r="E168" s="45">
        <f t="shared" si="20"/>
        <v>15.738895339677006</v>
      </c>
      <c r="F168" s="46">
        <f t="shared" si="24"/>
        <v>1.762414397984575</v>
      </c>
      <c r="G168" s="45">
        <f t="shared" si="21"/>
        <v>1.248699238747761</v>
      </c>
      <c r="H168" s="45">
        <f t="shared" si="22"/>
        <v>1.117585818679246</v>
      </c>
      <c r="I168" s="4"/>
      <c r="J168" s="4"/>
    </row>
    <row r="169" spans="1:10" ht="12.75">
      <c r="A169" s="45">
        <f t="shared" si="23"/>
        <v>14.899999999999963</v>
      </c>
      <c r="B169" s="45">
        <f t="shared" si="25"/>
        <v>15.738895339677006</v>
      </c>
      <c r="C169" s="45">
        <f t="shared" si="18"/>
        <v>1.4997502698825205</v>
      </c>
      <c r="D169" s="45">
        <f t="shared" si="19"/>
        <v>0.62741019329266</v>
      </c>
      <c r="E169" s="45">
        <f t="shared" si="20"/>
        <v>15.827254562302155</v>
      </c>
      <c r="F169" s="46">
        <f t="shared" si="24"/>
        <v>1.7673546307867964</v>
      </c>
      <c r="G169" s="45">
        <f t="shared" si="21"/>
        <v>1.247844285601405</v>
      </c>
      <c r="H169" s="45">
        <f t="shared" si="22"/>
        <v>1.1168206356132575</v>
      </c>
      <c r="I169" s="4"/>
      <c r="J169" s="4"/>
    </row>
    <row r="170" spans="1:10" ht="89.25">
      <c r="A170" s="17">
        <f t="shared" si="23"/>
        <v>14.999999999999963</v>
      </c>
      <c r="B170" s="17">
        <f t="shared" si="25"/>
        <v>15.827254562302155</v>
      </c>
      <c r="C170" s="17">
        <f t="shared" si="18"/>
        <v>1.4913775753348313</v>
      </c>
      <c r="D170" s="17">
        <f t="shared" si="19"/>
        <v>0.625236235219563</v>
      </c>
      <c r="E170" s="17">
        <f t="shared" si="20"/>
        <v>15.915553672307466</v>
      </c>
      <c r="F170" s="29">
        <f t="shared" si="24"/>
        <v>1.772277745826033</v>
      </c>
      <c r="G170" s="17">
        <f t="shared" si="21"/>
        <v>1.2469953511390006</v>
      </c>
      <c r="H170" s="17">
        <f t="shared" si="22"/>
        <v>1.1160608392694056</v>
      </c>
      <c r="I170" s="18" t="s">
        <v>43</v>
      </c>
      <c r="J170" s="4"/>
    </row>
    <row r="171" spans="1:10" ht="12.75">
      <c r="A171" s="45">
        <f t="shared" si="23"/>
        <v>15.099999999999962</v>
      </c>
      <c r="B171" s="45">
        <f t="shared" si="25"/>
        <v>15.915553672307466</v>
      </c>
      <c r="C171" s="45">
        <f t="shared" si="18"/>
        <v>1.48310344832076</v>
      </c>
      <c r="D171" s="45">
        <f t="shared" si="19"/>
        <v>0.6230833090839817</v>
      </c>
      <c r="E171" s="45">
        <f t="shared" si="20"/>
        <v>16.0037930901953</v>
      </c>
      <c r="F171" s="46">
        <f t="shared" si="24"/>
        <v>1.7771839087079258</v>
      </c>
      <c r="G171" s="45">
        <f t="shared" si="21"/>
        <v>1.2461523551791258</v>
      </c>
      <c r="H171" s="45">
        <f t="shared" si="22"/>
        <v>1.1153063578853177</v>
      </c>
      <c r="I171" s="4"/>
      <c r="J171" s="4"/>
    </row>
    <row r="172" spans="1:10" ht="12.75">
      <c r="A172" s="45">
        <f t="shared" si="23"/>
        <v>15.199999999999962</v>
      </c>
      <c r="B172" s="45">
        <f t="shared" si="25"/>
        <v>16.0037930901953</v>
      </c>
      <c r="C172" s="45">
        <f t="shared" si="18"/>
        <v>1.4749261253442814</v>
      </c>
      <c r="D172" s="45">
        <f t="shared" si="19"/>
        <v>0.6209510822886674</v>
      </c>
      <c r="E172" s="45">
        <f t="shared" si="20"/>
        <v>16.091973230901296</v>
      </c>
      <c r="F172" s="46">
        <f t="shared" si="24"/>
        <v>1.782073282419243</v>
      </c>
      <c r="G172" s="45">
        <f t="shared" si="21"/>
        <v>1.2453152191063783</v>
      </c>
      <c r="H172" s="45">
        <f t="shared" si="22"/>
        <v>1.1145571211002085</v>
      </c>
      <c r="I172" s="4"/>
      <c r="J172" s="4"/>
    </row>
    <row r="173" spans="1:10" ht="12.75">
      <c r="A173" s="45">
        <f t="shared" si="23"/>
        <v>15.299999999999962</v>
      </c>
      <c r="B173" s="45">
        <f t="shared" si="25"/>
        <v>16.091973230901296</v>
      </c>
      <c r="C173" s="45">
        <f t="shared" si="18"/>
        <v>1.4668438851244145</v>
      </c>
      <c r="D173" s="45">
        <f t="shared" si="19"/>
        <v>0.6188392295141877</v>
      </c>
      <c r="E173" s="45">
        <f t="shared" si="20"/>
        <v>16.180094503902406</v>
      </c>
      <c r="F173" s="46">
        <f t="shared" si="24"/>
        <v>1.786946027385185</v>
      </c>
      <c r="G173" s="45">
        <f t="shared" si="21"/>
        <v>1.2444838658308859</v>
      </c>
      <c r="H173" s="45">
        <f t="shared" si="22"/>
        <v>1.1138130599186429</v>
      </c>
      <c r="I173" s="4"/>
      <c r="J173" s="4"/>
    </row>
    <row r="174" spans="1:10" ht="12.75">
      <c r="A174" s="45">
        <f t="shared" si="23"/>
        <v>15.399999999999961</v>
      </c>
      <c r="B174" s="45">
        <f t="shared" si="25"/>
        <v>16.180094503902406</v>
      </c>
      <c r="C174" s="45">
        <f t="shared" si="18"/>
        <v>1.4588550473324051</v>
      </c>
      <c r="D174" s="45">
        <f t="shared" si="19"/>
        <v>0.6167474325160347</v>
      </c>
      <c r="E174" s="45">
        <f t="shared" si="20"/>
        <v>16.26815731332217</v>
      </c>
      <c r="F174" s="46">
        <f t="shared" si="24"/>
        <v>1.7918023015250932</v>
      </c>
      <c r="G174" s="45">
        <f t="shared" si="21"/>
        <v>1.2436582197496746</v>
      </c>
      <c r="H174" s="45">
        <f t="shared" si="22"/>
        <v>1.1130741066759589</v>
      </c>
      <c r="I174" s="4"/>
      <c r="J174" s="4"/>
    </row>
    <row r="175" spans="1:10" ht="12.75">
      <c r="A175" s="45">
        <f t="shared" si="23"/>
        <v>15.499999999999961</v>
      </c>
      <c r="B175" s="45">
        <f t="shared" si="25"/>
        <v>16.26815731332217</v>
      </c>
      <c r="C175" s="45">
        <f t="shared" si="18"/>
        <v>1.4509579713741412</v>
      </c>
      <c r="D175" s="45">
        <f t="shared" si="19"/>
        <v>0.6146753799285911</v>
      </c>
      <c r="E175" s="45">
        <f t="shared" si="20"/>
        <v>16.35616205803329</v>
      </c>
      <c r="F175" s="46">
        <f t="shared" si="24"/>
        <v>1.7966422603066121</v>
      </c>
      <c r="G175" s="45">
        <f t="shared" si="21"/>
        <v>1.2428382067083346</v>
      </c>
      <c r="H175" s="45">
        <f t="shared" si="22"/>
        <v>1.1123401950039595</v>
      </c>
      <c r="I175" s="4"/>
      <c r="J175" s="4"/>
    </row>
    <row r="176" spans="1:10" ht="12.75">
      <c r="A176" s="45">
        <f t="shared" si="23"/>
        <v>15.59999999999996</v>
      </c>
      <c r="B176" s="45">
        <f t="shared" si="25"/>
        <v>16.35616205803329</v>
      </c>
      <c r="C176" s="45">
        <f t="shared" si="18"/>
        <v>1.4431510552159197</v>
      </c>
      <c r="D176" s="45">
        <f t="shared" si="19"/>
        <v>0.6126227670756837</v>
      </c>
      <c r="E176" s="45">
        <f t="shared" si="20"/>
        <v>16.444109131757706</v>
      </c>
      <c r="F176" s="46">
        <f t="shared" si="24"/>
        <v>1.801466056798365</v>
      </c>
      <c r="G176" s="45">
        <f t="shared" si="21"/>
        <v>1.2420237539656753</v>
      </c>
      <c r="H176" s="45">
        <f t="shared" si="22"/>
        <v>1.1116112597992793</v>
      </c>
      <c r="I176" s="4"/>
      <c r="J176" s="4"/>
    </row>
    <row r="177" spans="1:10" ht="12.75">
      <c r="A177" s="45">
        <f t="shared" si="23"/>
        <v>15.69999999999996</v>
      </c>
      <c r="B177" s="45">
        <f t="shared" si="25"/>
        <v>16.444109131757706</v>
      </c>
      <c r="C177" s="45">
        <f t="shared" si="18"/>
        <v>1.435432734251762</v>
      </c>
      <c r="D177" s="45">
        <f t="shared" si="19"/>
        <v>0.6105892957874623</v>
      </c>
      <c r="E177" s="45">
        <f t="shared" si="20"/>
        <v>16.531998923164064</v>
      </c>
      <c r="F177" s="46">
        <f t="shared" si="24"/>
        <v>1.8062738417211828</v>
      </c>
      <c r="G177" s="45">
        <f t="shared" si="21"/>
        <v>1.2412147901571484</v>
      </c>
      <c r="H177" s="45">
        <f t="shared" si="22"/>
        <v>1.1108872371906477</v>
      </c>
      <c r="I177" s="4"/>
      <c r="J177" s="4"/>
    </row>
    <row r="178" spans="1:10" ht="12.75">
      <c r="A178" s="45">
        <f t="shared" si="23"/>
        <v>15.79999999999996</v>
      </c>
      <c r="B178" s="45">
        <f t="shared" si="25"/>
        <v>16.531998923164064</v>
      </c>
      <c r="C178" s="45">
        <f t="shared" si="18"/>
        <v>1.427801480210578</v>
      </c>
      <c r="D178" s="45">
        <f t="shared" si="19"/>
        <v>0.608574674223359</v>
      </c>
      <c r="E178" s="45">
        <f t="shared" si="20"/>
        <v>16.619831815962836</v>
      </c>
      <c r="F178" s="46">
        <f t="shared" si="24"/>
        <v>1.8110657634979415</v>
      </c>
      <c r="G178" s="45">
        <f t="shared" si="21"/>
        <v>1.240411245261383</v>
      </c>
      <c r="H178" s="45">
        <f t="shared" si="22"/>
        <v>1.1101680645089378</v>
      </c>
      <c r="I178" s="4"/>
      <c r="J178" s="4"/>
    </row>
    <row r="179" spans="1:10" ht="12.75">
      <c r="A179" s="45">
        <f t="shared" si="23"/>
        <v>15.89999999999996</v>
      </c>
      <c r="B179" s="45">
        <f t="shared" si="25"/>
        <v>16.619831815962836</v>
      </c>
      <c r="C179" s="45">
        <f t="shared" si="18"/>
        <v>1.4202558001015404</v>
      </c>
      <c r="D179" s="45">
        <f t="shared" si="19"/>
        <v>0.6065786167008886</v>
      </c>
      <c r="E179" s="45">
        <f t="shared" si="20"/>
        <v>16.707608188999057</v>
      </c>
      <c r="F179" s="46">
        <f t="shared" si="24"/>
        <v>1.8158419683020515</v>
      </c>
      <c r="G179" s="45">
        <f t="shared" si="21"/>
        <v>1.2396130505667193</v>
      </c>
      <c r="H179" s="45">
        <f t="shared" si="22"/>
        <v>1.109453680257214</v>
      </c>
      <c r="I179" s="4"/>
      <c r="J179" s="4"/>
    </row>
    <row r="180" spans="1:10" ht="12.75">
      <c r="A180" s="45">
        <f t="shared" si="23"/>
        <v>15.99999999999996</v>
      </c>
      <c r="B180" s="45">
        <f t="shared" si="25"/>
        <v>16.707608188999057</v>
      </c>
      <c r="C180" s="45">
        <f t="shared" si="18"/>
        <v>1.412794235196119</v>
      </c>
      <c r="D180" s="45">
        <f t="shared" si="19"/>
        <v>0.6046008435300662</v>
      </c>
      <c r="E180" s="45">
        <f t="shared" si="20"/>
        <v>16.795328416342766</v>
      </c>
      <c r="F180" s="46">
        <f t="shared" si="24"/>
        <v>1.8206026001046411</v>
      </c>
      <c r="G180" s="45">
        <f t="shared" si="21"/>
        <v>1.238820138638799</v>
      </c>
      <c r="H180" s="45">
        <f t="shared" si="22"/>
        <v>1.108744024081725</v>
      </c>
      <c r="I180" s="4"/>
      <c r="J180" s="4"/>
    </row>
    <row r="181" spans="1:10" ht="12.75">
      <c r="A181" s="45">
        <f aca="true" t="shared" si="26" ref="A181:A212">A180+time</f>
        <v>16.09999999999996</v>
      </c>
      <c r="B181" s="45">
        <f t="shared" si="25"/>
        <v>16.795328416342766</v>
      </c>
      <c r="C181" s="45">
        <f t="shared" si="18"/>
        <v>1.4054153600452945</v>
      </c>
      <c r="D181" s="45">
        <f t="shared" si="19"/>
        <v>0.6026410808532225</v>
      </c>
      <c r="E181" s="45">
        <f t="shared" si="20"/>
        <v>16.882992867377297</v>
      </c>
      <c r="F181" s="46">
        <f t="shared" si="24"/>
        <v>1.8253478007204826</v>
      </c>
      <c r="G181" s="45">
        <f t="shared" si="21"/>
        <v>1.2380324432900576</v>
      </c>
      <c r="H181" s="45">
        <f t="shared" si="22"/>
        <v>1.1080390367446016</v>
      </c>
      <c r="I181" s="4"/>
      <c r="J181" s="4"/>
    </row>
    <row r="182" spans="1:10" ht="12.75">
      <c r="A182" s="45">
        <f t="shared" si="26"/>
        <v>16.19999999999996</v>
      </c>
      <c r="B182" s="45">
        <f t="shared" si="25"/>
        <v>16.882992867377297</v>
      </c>
      <c r="C182" s="45">
        <f t="shared" si="18"/>
        <v>1.3981177815305317</v>
      </c>
      <c r="D182" s="45">
        <f t="shared" si="19"/>
        <v>0.6006990604900152</v>
      </c>
      <c r="E182" s="45">
        <f t="shared" si="20"/>
        <v>16.970601906885328</v>
      </c>
      <c r="F182" s="46">
        <f t="shared" si="24"/>
        <v>1.8300777098526926</v>
      </c>
      <c r="G182" s="45">
        <f t="shared" si="21"/>
        <v>1.2372498995482186</v>
      </c>
      <c r="H182" s="45">
        <f t="shared" si="22"/>
        <v>1.1073386600956556</v>
      </c>
      <c r="I182" s="4"/>
      <c r="J182" s="4"/>
    </row>
    <row r="183" spans="1:10" ht="12.75">
      <c r="A183" s="45">
        <f t="shared" si="26"/>
        <v>16.29999999999996</v>
      </c>
      <c r="B183" s="45">
        <f t="shared" si="25"/>
        <v>16.970601906885328</v>
      </c>
      <c r="C183" s="45">
        <f t="shared" si="18"/>
        <v>1.3909001379471715</v>
      </c>
      <c r="D183" s="45">
        <f t="shared" si="19"/>
        <v>0.598774519787433</v>
      </c>
      <c r="E183" s="45">
        <f t="shared" si="20"/>
        <v>17.058155895132955</v>
      </c>
      <c r="F183" s="46">
        <f t="shared" si="24"/>
        <v>1.8347924651362562</v>
      </c>
      <c r="G183" s="45">
        <f t="shared" si="21"/>
        <v>1.2364724436282946</v>
      </c>
      <c r="H183" s="45">
        <f t="shared" si="22"/>
        <v>1.1066428370473236</v>
      </c>
      <c r="I183" s="4"/>
      <c r="J183" s="4"/>
    </row>
    <row r="184" spans="1:10" ht="12.75">
      <c r="A184" s="45">
        <f t="shared" si="26"/>
        <v>16.399999999999963</v>
      </c>
      <c r="B184" s="45">
        <f t="shared" si="25"/>
        <v>17.058155895132955</v>
      </c>
      <c r="C184" s="45">
        <f t="shared" si="18"/>
        <v>1.383761098118945</v>
      </c>
      <c r="D184" s="45">
        <f t="shared" si="19"/>
        <v>0.596867201474608</v>
      </c>
      <c r="E184" s="45">
        <f t="shared" si="20"/>
        <v>17.145655187951693</v>
      </c>
      <c r="F184" s="46">
        <f t="shared" si="24"/>
        <v>1.8394922021804068</v>
      </c>
      <c r="G184" s="45">
        <f t="shared" si="21"/>
        <v>1.235700012903338</v>
      </c>
      <c r="H184" s="45">
        <f t="shared" si="22"/>
        <v>1.1059515115484875</v>
      </c>
      <c r="I184" s="4"/>
      <c r="J184" s="4"/>
    </row>
    <row r="185" spans="1:10" ht="12.75">
      <c r="A185" s="45">
        <f t="shared" si="26"/>
        <v>16.499999999999964</v>
      </c>
      <c r="B185" s="45">
        <f t="shared" si="25"/>
        <v>17.145655187951693</v>
      </c>
      <c r="C185" s="45">
        <f t="shared" si="18"/>
        <v>1.3766993605423858</v>
      </c>
      <c r="D185" s="45">
        <f t="shared" si="19"/>
        <v>0.5949768535222535</v>
      </c>
      <c r="E185" s="45">
        <f t="shared" si="20"/>
        <v>17.233100136818504</v>
      </c>
      <c r="F185" s="46">
        <f t="shared" si="24"/>
        <v>1.844177054609896</v>
      </c>
      <c r="G185" s="45">
        <f t="shared" si="21"/>
        <v>1.234932545876645</v>
      </c>
      <c r="H185" s="45">
        <f t="shared" si="22"/>
        <v>1.1052646285595973</v>
      </c>
      <c r="I185" s="4"/>
      <c r="J185" s="4"/>
    </row>
    <row r="186" spans="1:10" ht="12.75">
      <c r="A186" s="45">
        <f t="shared" si="26"/>
        <v>16.599999999999966</v>
      </c>
      <c r="B186" s="45">
        <f t="shared" si="25"/>
        <v>17.233100136818504</v>
      </c>
      <c r="C186" s="45">
        <f t="shared" si="18"/>
        <v>1.3697136525599667</v>
      </c>
      <c r="D186" s="45">
        <f t="shared" si="19"/>
        <v>0.5931032290065547</v>
      </c>
      <c r="E186" s="45">
        <f t="shared" si="20"/>
        <v>17.320491088933974</v>
      </c>
      <c r="F186" s="46">
        <f t="shared" si="24"/>
        <v>1.8488471541051952</v>
      </c>
      <c r="G186" s="45">
        <f t="shared" si="21"/>
        <v>1.2341699821555148</v>
      </c>
      <c r="H186" s="45">
        <f t="shared" si="22"/>
        <v>1.1045821340291857</v>
      </c>
      <c r="I186" s="4"/>
      <c r="J186" s="4"/>
    </row>
    <row r="187" spans="1:10" ht="12.75">
      <c r="A187" s="45">
        <f t="shared" si="26"/>
        <v>16.699999999999967</v>
      </c>
      <c r="B187" s="45">
        <f t="shared" si="25"/>
        <v>17.320491088933974</v>
      </c>
      <c r="C187" s="45">
        <f t="shared" si="18"/>
        <v>1.3628027295608347</v>
      </c>
      <c r="D187" s="45">
        <f t="shared" si="19"/>
        <v>0.5912460859773465</v>
      </c>
      <c r="E187" s="45">
        <f t="shared" si="20"/>
        <v>17.407828387298622</v>
      </c>
      <c r="F187" s="46">
        <f t="shared" si="24"/>
        <v>1.8535026304416593</v>
      </c>
      <c r="G187" s="45">
        <f t="shared" si="21"/>
        <v>1.2334122624249093</v>
      </c>
      <c r="H187" s="45">
        <f t="shared" si="22"/>
        <v>1.103903974870294</v>
      </c>
      <c r="I187" s="4"/>
      <c r="J187" s="4"/>
    </row>
    <row r="188" spans="1:10" ht="12.75">
      <c r="A188" s="45">
        <f t="shared" si="26"/>
        <v>16.79999999999997</v>
      </c>
      <c r="B188" s="45">
        <f t="shared" si="25"/>
        <v>17.407828387298622</v>
      </c>
      <c r="C188" s="45">
        <f t="shared" si="18"/>
        <v>1.3559653742080755</v>
      </c>
      <c r="D188" s="45">
        <f t="shared" si="19"/>
        <v>0.5894051873304208</v>
      </c>
      <c r="E188" s="45">
        <f t="shared" si="20"/>
        <v>17.495112370787403</v>
      </c>
      <c r="F188" s="46">
        <f t="shared" si="24"/>
        <v>1.8581436115276826</v>
      </c>
      <c r="G188" s="45">
        <f t="shared" si="21"/>
        <v>1.232659328421965</v>
      </c>
      <c r="H188" s="45">
        <f t="shared" si="22"/>
        <v>1.1032300989376587</v>
      </c>
      <c r="I188" s="4"/>
      <c r="J188" s="4"/>
    </row>
    <row r="189" spans="1:10" ht="12.75">
      <c r="A189" s="45">
        <f t="shared" si="26"/>
        <v>16.89999999999997</v>
      </c>
      <c r="B189" s="45">
        <f t="shared" si="25"/>
        <v>17.495112370787403</v>
      </c>
      <c r="C189" s="45">
        <f t="shared" si="18"/>
        <v>1.3492003956914835</v>
      </c>
      <c r="D189" s="45">
        <f t="shared" si="19"/>
        <v>0.5875803006838093</v>
      </c>
      <c r="E189" s="45">
        <f t="shared" si="20"/>
        <v>17.5823433742225</v>
      </c>
      <c r="F189" s="46">
        <f t="shared" si="24"/>
        <v>1.862770223441881</v>
      </c>
      <c r="G189" s="45">
        <f t="shared" si="21"/>
        <v>1.2319111229118096</v>
      </c>
      <c r="H189" s="45">
        <f t="shared" si="22"/>
        <v>1.1025604550060697</v>
      </c>
      <c r="I189" s="4"/>
      <c r="J189" s="4"/>
    </row>
    <row r="190" spans="1:10" ht="12.75">
      <c r="A190" s="45">
        <f t="shared" si="26"/>
        <v>16.99999999999997</v>
      </c>
      <c r="B190" s="45">
        <f t="shared" si="25"/>
        <v>17.5823433742225</v>
      </c>
      <c r="C190" s="45">
        <f t="shared" si="18"/>
        <v>1.3425066290048573</v>
      </c>
      <c r="D190" s="45">
        <f t="shared" si="19"/>
        <v>0.5857711982579001</v>
      </c>
      <c r="E190" s="45">
        <f t="shared" si="20"/>
        <v>17.66952172844441</v>
      </c>
      <c r="F190" s="46">
        <f t="shared" si="24"/>
        <v>1.867382590469333</v>
      </c>
      <c r="G190" s="45">
        <f t="shared" si="21"/>
        <v>1.2311675896634797</v>
      </c>
      <c r="H190" s="45">
        <f t="shared" si="22"/>
        <v>1.1018949927488144</v>
      </c>
      <c r="I190" s="4"/>
      <c r="J190" s="4"/>
    </row>
    <row r="191" spans="1:10" ht="12.75">
      <c r="A191" s="45">
        <f t="shared" si="26"/>
        <v>17.099999999999973</v>
      </c>
      <c r="B191" s="45">
        <f t="shared" si="25"/>
        <v>17.66952172844441</v>
      </c>
      <c r="C191" s="45">
        <f t="shared" si="18"/>
        <v>1.335882934246881</v>
      </c>
      <c r="D191" s="45">
        <f t="shared" si="19"/>
        <v>0.5839776567592454</v>
      </c>
      <c r="E191" s="45">
        <f t="shared" si="20"/>
        <v>17.756647760381412</v>
      </c>
      <c r="F191" s="46">
        <f t="shared" si="24"/>
        <v>1.8719808351369025</v>
      </c>
      <c r="G191" s="45">
        <f t="shared" si="21"/>
        <v>1.2304286734271417</v>
      </c>
      <c r="H191" s="45">
        <f t="shared" si="22"/>
        <v>1.1012336627172918</v>
      </c>
      <c r="I191" s="4"/>
      <c r="J191" s="4"/>
    </row>
    <row r="192" spans="1:10" ht="12.75">
      <c r="A192" s="45">
        <f t="shared" si="26"/>
        <v>17.199999999999974</v>
      </c>
      <c r="B192" s="45">
        <f t="shared" si="25"/>
        <v>17.756647760381412</v>
      </c>
      <c r="C192" s="45">
        <f t="shared" si="18"/>
        <v>1.3293281959447008</v>
      </c>
      <c r="D192" s="45">
        <f t="shared" si="19"/>
        <v>0.5821994572679271</v>
      </c>
      <c r="E192" s="45">
        <f t="shared" si="20"/>
        <v>17.84372179311741</v>
      </c>
      <c r="F192" s="46">
        <f t="shared" si="24"/>
        <v>1.8765650782476757</v>
      </c>
      <c r="G192" s="45">
        <f t="shared" si="21"/>
        <v>1.2296943199108614</v>
      </c>
      <c r="H192" s="45">
        <f t="shared" si="22"/>
        <v>1.100576416320221</v>
      </c>
      <c r="I192" s="4"/>
      <c r="J192" s="4"/>
    </row>
    <row r="193" spans="1:10" ht="12.75">
      <c r="A193" s="45">
        <f t="shared" si="26"/>
        <v>17.299999999999976</v>
      </c>
      <c r="B193" s="45">
        <f t="shared" si="25"/>
        <v>17.84372179311741</v>
      </c>
      <c r="C193" s="45">
        <f t="shared" si="18"/>
        <v>1.3228413223993387</v>
      </c>
      <c r="D193" s="45">
        <f t="shared" si="19"/>
        <v>0.5804363851283557</v>
      </c>
      <c r="E193" s="45">
        <f t="shared" si="20"/>
        <v>17.930744145958247</v>
      </c>
      <c r="F193" s="46">
        <f t="shared" si="24"/>
        <v>1.8811354389145396</v>
      </c>
      <c r="G193" s="45">
        <f t="shared" si="21"/>
        <v>1.2289644757594322</v>
      </c>
      <c r="H193" s="45">
        <f t="shared" si="22"/>
        <v>1.099923205804692</v>
      </c>
      <c r="I193" s="4"/>
      <c r="J193" s="4"/>
    </row>
    <row r="194" spans="1:10" ht="12.75">
      <c r="A194" s="45">
        <f t="shared" si="26"/>
        <v>17.399999999999977</v>
      </c>
      <c r="B194" s="45">
        <f t="shared" si="25"/>
        <v>17.930744145958247</v>
      </c>
      <c r="C194" s="45">
        <f t="shared" si="18"/>
        <v>1.3164212450521182</v>
      </c>
      <c r="D194" s="45">
        <f t="shared" si="19"/>
        <v>0.5786882298433756</v>
      </c>
      <c r="E194" s="45">
        <f t="shared" si="20"/>
        <v>18.017715134496527</v>
      </c>
      <c r="F194" s="46">
        <f t="shared" si="24"/>
        <v>1.8856920345929242</v>
      </c>
      <c r="G194" s="45">
        <f t="shared" si="21"/>
        <v>1.2282390885330008</v>
      </c>
      <c r="H194" s="45">
        <f t="shared" si="22"/>
        <v>1.0992739842370358</v>
      </c>
      <c r="I194" s="4"/>
      <c r="J194" s="4"/>
    </row>
    <row r="195" spans="1:10" ht="12.75">
      <c r="A195" s="45">
        <f t="shared" si="26"/>
        <v>17.49999999999998</v>
      </c>
      <c r="B195" s="45">
        <f t="shared" si="25"/>
        <v>18.017715134496527</v>
      </c>
      <c r="C195" s="45">
        <f t="shared" si="18"/>
        <v>1.3100669178713218</v>
      </c>
      <c r="D195" s="45">
        <f t="shared" si="19"/>
        <v>0.5769547849715615</v>
      </c>
      <c r="E195" s="45">
        <f t="shared" si="20"/>
        <v>18.104635070674956</v>
      </c>
      <c r="F195" s="46">
        <f t="shared" si="24"/>
        <v>1.8902349811127395</v>
      </c>
      <c r="G195" s="45">
        <f t="shared" si="21"/>
        <v>1.2275181066862453</v>
      </c>
      <c r="H195" s="45">
        <f t="shared" si="22"/>
        <v>1.0986287054841894</v>
      </c>
      <c r="I195" s="4"/>
      <c r="J195" s="4"/>
    </row>
    <row r="196" spans="1:10" ht="12.75">
      <c r="A196" s="45">
        <f t="shared" si="26"/>
        <v>17.59999999999998</v>
      </c>
      <c r="B196" s="45">
        <f t="shared" si="25"/>
        <v>18.104635070674956</v>
      </c>
      <c r="C196" s="45">
        <f t="shared" si="18"/>
        <v>1.303777316758329</v>
      </c>
      <c r="D196" s="45">
        <f t="shared" si="19"/>
        <v>0.5752358480275921</v>
      </c>
      <c r="E196" s="45">
        <f t="shared" si="20"/>
        <v>18.19150426284825</v>
      </c>
      <c r="F196" s="46">
        <f t="shared" si="24"/>
        <v>1.8947643927095226</v>
      </c>
      <c r="G196" s="45">
        <f t="shared" si="21"/>
        <v>1.2268014795481557</v>
      </c>
      <c r="H196" s="45">
        <f t="shared" si="22"/>
        <v>1.0979873241955993</v>
      </c>
      <c r="I196" s="4"/>
      <c r="J196" s="4"/>
    </row>
    <row r="197" spans="1:10" ht="12.75">
      <c r="A197" s="45">
        <f t="shared" si="26"/>
        <v>17.69999999999998</v>
      </c>
      <c r="B197" s="45">
        <f t="shared" si="25"/>
        <v>18.19150426284825</v>
      </c>
      <c r="C197" s="45">
        <f t="shared" si="18"/>
        <v>1.297551438972512</v>
      </c>
      <c r="D197" s="45">
        <f t="shared" si="19"/>
        <v>0.5735312203855947</v>
      </c>
      <c r="E197" s="45">
        <f t="shared" si="20"/>
        <v>18.278323015843725</v>
      </c>
      <c r="F197" s="46">
        <f t="shared" si="24"/>
        <v>1.8992803820548303</v>
      </c>
      <c r="G197" s="45">
        <f t="shared" si="21"/>
        <v>1.22608915730327</v>
      </c>
      <c r="H197" s="45">
        <f t="shared" si="22"/>
        <v>1.0973497957864267</v>
      </c>
      <c r="I197" s="4"/>
      <c r="J197" s="4"/>
    </row>
    <row r="198" spans="1:10" ht="12.75">
      <c r="A198" s="45">
        <f t="shared" si="26"/>
        <v>17.799999999999983</v>
      </c>
      <c r="B198" s="45">
        <f t="shared" si="25"/>
        <v>18.278323015843725</v>
      </c>
      <c r="C198" s="45">
        <f t="shared" si="18"/>
        <v>1.2913883025741986</v>
      </c>
      <c r="D198" s="45">
        <f t="shared" si="19"/>
        <v>0.5718407071853528</v>
      </c>
      <c r="E198" s="45">
        <f t="shared" si="20"/>
        <v>18.36509163102044</v>
      </c>
      <c r="F198" s="46">
        <f t="shared" si="24"/>
        <v>1.9037830602858883</v>
      </c>
      <c r="G198" s="45">
        <f t="shared" si="21"/>
        <v>1.2253810909716536</v>
      </c>
      <c r="H198" s="45">
        <f t="shared" si="22"/>
        <v>1.09671607641963</v>
      </c>
      <c r="I198" s="4"/>
      <c r="J198" s="4"/>
    </row>
    <row r="199" spans="1:10" ht="12.75">
      <c r="A199" s="45">
        <f t="shared" si="26"/>
        <v>17.899999999999984</v>
      </c>
      <c r="B199" s="45">
        <f t="shared" si="25"/>
        <v>18.36509163102044</v>
      </c>
      <c r="C199" s="45">
        <f t="shared" si="18"/>
        <v>1.2852869458850489</v>
      </c>
      <c r="D199" s="45">
        <f t="shared" si="19"/>
        <v>0.570164117241283</v>
      </c>
      <c r="E199" s="45">
        <f t="shared" si="20"/>
        <v>18.451810406327137</v>
      </c>
      <c r="F199" s="46">
        <f t="shared" si="24"/>
        <v>1.908272537034525</v>
      </c>
      <c r="G199" s="45">
        <f t="shared" si="21"/>
        <v>1.2246772323912902</v>
      </c>
      <c r="H199" s="45">
        <f t="shared" si="22"/>
        <v>1.0960861229902048</v>
      </c>
      <c r="I199" s="4"/>
      <c r="J199" s="4"/>
    </row>
    <row r="200" spans="1:10" ht="12.75">
      <c r="A200" s="45">
        <f t="shared" si="26"/>
        <v>17.999999999999986</v>
      </c>
      <c r="B200" s="45">
        <f t="shared" si="25"/>
        <v>18.451810406327137</v>
      </c>
      <c r="C200" s="45">
        <f t="shared" si="18"/>
        <v>1.2792464269652026</v>
      </c>
      <c r="D200" s="45">
        <f t="shared" si="19"/>
        <v>0.5685012629540774</v>
      </c>
      <c r="E200" s="45">
        <f t="shared" si="20"/>
        <v>18.53847963635884</v>
      </c>
      <c r="F200" s="46">
        <f t="shared" si="24"/>
        <v>1.9127489204554111</v>
      </c>
      <c r="G200" s="45">
        <f t="shared" si="21"/>
        <v>1.2239775341997179</v>
      </c>
      <c r="H200" s="45">
        <f t="shared" si="22"/>
        <v>1.0954598931087476</v>
      </c>
      <c r="I200" s="4"/>
      <c r="J200" s="4"/>
    </row>
    <row r="201" spans="1:10" ht="12.75">
      <c r="A201" s="45">
        <f t="shared" si="26"/>
        <v>18.099999999999987</v>
      </c>
      <c r="B201" s="45">
        <f t="shared" si="25"/>
        <v>18.53847963635884</v>
      </c>
      <c r="C201" s="45">
        <f t="shared" si="18"/>
        <v>1.2732658231065974</v>
      </c>
      <c r="D201" s="45">
        <f t="shared" si="19"/>
        <v>0.5668519602249288</v>
      </c>
      <c r="E201" s="45">
        <f t="shared" si="20"/>
        <v>18.625099612412257</v>
      </c>
      <c r="F201" s="46">
        <f t="shared" si="24"/>
        <v>1.9172123172536213</v>
      </c>
      <c r="G201" s="45">
        <f t="shared" si="21"/>
        <v>1.2232819498167695</v>
      </c>
      <c r="H201" s="45">
        <f t="shared" si="22"/>
        <v>1.0948373450860087</v>
      </c>
      <c r="I201" s="4"/>
      <c r="J201" s="4"/>
    </row>
    <row r="202" spans="1:10" ht="12.75">
      <c r="A202" s="45">
        <f t="shared" si="26"/>
        <v>18.19999999999999</v>
      </c>
      <c r="B202" s="45">
        <f t="shared" si="25"/>
        <v>18.625099612412257</v>
      </c>
      <c r="C202" s="45">
        <f t="shared" si="18"/>
        <v>1.2673442303418734</v>
      </c>
      <c r="D202" s="45">
        <f t="shared" si="19"/>
        <v>0.5652160283722419</v>
      </c>
      <c r="E202" s="45">
        <f t="shared" si="20"/>
        <v>18.711670622539945</v>
      </c>
      <c r="F202" s="46">
        <f t="shared" si="24"/>
        <v>1.9216628327115417</v>
      </c>
      <c r="G202" s="45">
        <f t="shared" si="21"/>
        <v>1.2225904334272637</v>
      </c>
      <c r="H202" s="45">
        <f t="shared" si="22"/>
        <v>1.0942184379174011</v>
      </c>
      <c r="I202" s="4"/>
      <c r="J202" s="4"/>
    </row>
    <row r="203" spans="1:10" ht="12.75">
      <c r="A203" s="45">
        <f t="shared" si="26"/>
        <v>18.29999999999999</v>
      </c>
      <c r="B203" s="45">
        <f t="shared" si="25"/>
        <v>18.711670622539945</v>
      </c>
      <c r="C203" s="45">
        <f t="shared" si="18"/>
        <v>1.2614807629683065</v>
      </c>
      <c r="D203" s="45">
        <f t="shared" si="19"/>
        <v>0.5635932900507519</v>
      </c>
      <c r="E203" s="45">
        <f t="shared" si="20"/>
        <v>18.79819295160334</v>
      </c>
      <c r="F203" s="46">
        <f t="shared" si="24"/>
        <v>1.9261005707151413</v>
      </c>
      <c r="G203" s="45">
        <f t="shared" si="21"/>
        <v>1.2219029399648984</v>
      </c>
      <c r="H203" s="45">
        <f t="shared" si="22"/>
        <v>1.093603131268584</v>
      </c>
      <c r="I203" s="4"/>
      <c r="J203" s="4"/>
    </row>
    <row r="204" spans="1:10" ht="12.75">
      <c r="A204" s="45">
        <f t="shared" si="26"/>
        <v>18.39999999999999</v>
      </c>
      <c r="B204" s="45">
        <f t="shared" si="25"/>
        <v>18.79819295160334</v>
      </c>
      <c r="C204" s="45">
        <f t="shared" si="18"/>
        <v>1.2556745530862348</v>
      </c>
      <c r="D204" s="45">
        <f t="shared" si="19"/>
        <v>0.5619835711729648</v>
      </c>
      <c r="E204" s="45">
        <f t="shared" si="20"/>
        <v>18.88466688132464</v>
      </c>
      <c r="F204" s="46">
        <f t="shared" si="24"/>
        <v>1.9305256337796226</v>
      </c>
      <c r="G204" s="45">
        <f t="shared" si="21"/>
        <v>1.221219425096096</v>
      </c>
      <c r="H204" s="45">
        <f t="shared" si="22"/>
        <v>1.0929913854610058</v>
      </c>
      <c r="I204" s="4"/>
      <c r="J204" s="4"/>
    </row>
    <row r="205" spans="1:10" ht="12.75">
      <c r="A205" s="45">
        <f t="shared" si="26"/>
        <v>18.499999999999993</v>
      </c>
      <c r="B205" s="45">
        <f t="shared" si="25"/>
        <v>18.88466688132464</v>
      </c>
      <c r="C205" s="45">
        <f t="shared" si="18"/>
        <v>1.2499247501514643</v>
      </c>
      <c r="D205" s="45">
        <f t="shared" si="19"/>
        <v>0.5603867008328438</v>
      </c>
      <c r="E205" s="45">
        <f t="shared" si="20"/>
        <v>18.971092690337535</v>
      </c>
      <c r="F205" s="46">
        <f t="shared" si="24"/>
        <v>1.934938123074472</v>
      </c>
      <c r="G205" s="45">
        <f t="shared" si="21"/>
        <v>1.220539845203697</v>
      </c>
      <c r="H205" s="45">
        <f t="shared" si="22"/>
        <v>1.092383161457309</v>
      </c>
      <c r="I205" s="4"/>
      <c r="J205" s="4"/>
    </row>
    <row r="206" spans="1:10" ht="12.75">
      <c r="A206" s="45">
        <f t="shared" si="26"/>
        <v>18.599999999999994</v>
      </c>
      <c r="B206" s="45">
        <f t="shared" si="25"/>
        <v>18.971092690337535</v>
      </c>
      <c r="C206" s="45">
        <f t="shared" si="18"/>
        <v>1.2442305205411637</v>
      </c>
      <c r="D206" s="45">
        <f t="shared" si="19"/>
        <v>0.5588025112316648</v>
      </c>
      <c r="E206" s="45">
        <f t="shared" si="20"/>
        <v>19.057470654236926</v>
      </c>
      <c r="F206" s="46">
        <f t="shared" si="24"/>
        <v>1.9393381384479278</v>
      </c>
      <c r="G206" s="45">
        <f t="shared" si="21"/>
        <v>1.219864157372761</v>
      </c>
      <c r="H206" s="45">
        <f t="shared" si="22"/>
        <v>1.0917784208486212</v>
      </c>
      <c r="I206" s="4"/>
      <c r="J206" s="4"/>
    </row>
    <row r="207" spans="1:10" ht="12.75">
      <c r="A207" s="45">
        <f t="shared" si="26"/>
        <v>18.699999999999996</v>
      </c>
      <c r="B207" s="45">
        <f t="shared" si="25"/>
        <v>19.057470654236926</v>
      </c>
      <c r="C207" s="45">
        <f t="shared" si="18"/>
        <v>1.2385910471327692</v>
      </c>
      <c r="D207" s="45">
        <f t="shared" si="19"/>
        <v>0.5572308376059688</v>
      </c>
      <c r="E207" s="45">
        <f t="shared" si="20"/>
        <v>19.143801045627537</v>
      </c>
      <c r="F207" s="46">
        <f t="shared" si="24"/>
        <v>1.9437257784508795</v>
      </c>
      <c r="G207" s="45">
        <f t="shared" si="21"/>
        <v>1.2191923193747622</v>
      </c>
      <c r="H207" s="45">
        <f t="shared" si="22"/>
        <v>1.0911771258404122</v>
      </c>
      <c r="I207" s="4"/>
      <c r="J207" s="4"/>
    </row>
    <row r="208" spans="1:10" ht="12.75">
      <c r="A208" s="45">
        <f t="shared" si="26"/>
        <v>18.799999999999997</v>
      </c>
      <c r="B208" s="45">
        <f t="shared" si="25"/>
        <v>19.143801045627537</v>
      </c>
      <c r="C208" s="45">
        <f t="shared" si="18"/>
        <v>1.2330055288954545</v>
      </c>
      <c r="D208" s="45">
        <f t="shared" si="19"/>
        <v>0.5556715181575431</v>
      </c>
      <c r="E208" s="45">
        <f t="shared" si="20"/>
        <v>19.23008413417154</v>
      </c>
      <c r="F208" s="46">
        <f t="shared" si="24"/>
        <v>1.9481011403602162</v>
      </c>
      <c r="G208" s="45">
        <f t="shared" si="21"/>
        <v>1.2185242896538422</v>
      </c>
      <c r="H208" s="45">
        <f t="shared" si="22"/>
        <v>1.0905792392401887</v>
      </c>
      <c r="I208" s="4"/>
      <c r="J208" s="4"/>
    </row>
    <row r="209" spans="1:10" ht="12.75">
      <c r="A209" s="45">
        <f t="shared" si="26"/>
        <v>18.9</v>
      </c>
      <c r="B209" s="45">
        <f t="shared" si="25"/>
        <v>19.23008413417154</v>
      </c>
      <c r="C209" s="45">
        <f t="shared" si="18"/>
        <v>1.2274731804937185</v>
      </c>
      <c r="D209" s="45">
        <f t="shared" si="19"/>
        <v>0.5541243939853617</v>
      </c>
      <c r="E209" s="45">
        <f t="shared" si="20"/>
        <v>19.31632018663516</v>
      </c>
      <c r="F209" s="46">
        <f t="shared" si="24"/>
        <v>1.9524643202016387</v>
      </c>
      <c r="G209" s="45">
        <f t="shared" si="21"/>
        <v>1.2178600273122095</v>
      </c>
      <c r="H209" s="45">
        <f t="shared" si="22"/>
        <v>1.0899847244444276</v>
      </c>
      <c r="I209" s="4"/>
      <c r="J209" s="4"/>
    </row>
    <row r="210" spans="1:10" ht="12.75">
      <c r="A210" s="45">
        <f t="shared" si="26"/>
        <v>19</v>
      </c>
      <c r="B210" s="45">
        <f t="shared" si="25"/>
        <v>19.31632018663516</v>
      </c>
      <c r="C210" s="45">
        <f t="shared" si="18"/>
        <v>1.221993231902683</v>
      </c>
      <c r="D210" s="45">
        <f t="shared" si="19"/>
        <v>0.5525893090194222</v>
      </c>
      <c r="E210" s="45">
        <f t="shared" si="20"/>
        <v>19.40250946693432</v>
      </c>
      <c r="F210" s="46">
        <f t="shared" si="24"/>
        <v>1.9568154127719524</v>
      </c>
      <c r="G210" s="45">
        <f t="shared" si="21"/>
        <v>1.2171994920968439</v>
      </c>
      <c r="H210" s="45">
        <f t="shared" si="22"/>
        <v>1.0893935454266752</v>
      </c>
      <c r="I210" s="4"/>
      <c r="J210" s="4"/>
    </row>
    <row r="211" spans="1:10" ht="12.75">
      <c r="A211" s="45">
        <f t="shared" si="26"/>
        <v>19.1</v>
      </c>
      <c r="B211" s="45">
        <f t="shared" si="25"/>
        <v>19.40250946693432</v>
      </c>
      <c r="C211" s="45">
        <f t="shared" si="18"/>
        <v>1.2165649280346897</v>
      </c>
      <c r="D211" s="45">
        <f t="shared" si="19"/>
        <v>0.5510661099564171</v>
      </c>
      <c r="E211" s="45">
        <f t="shared" si="20"/>
        <v>19.488652236179338</v>
      </c>
      <c r="F211" s="46">
        <f t="shared" si="24"/>
        <v>1.9611545116608504</v>
      </c>
      <c r="G211" s="45">
        <f t="shared" si="21"/>
        <v>1.2165426443858494</v>
      </c>
      <c r="H211" s="45">
        <f t="shared" si="22"/>
        <v>1.0888056667253352</v>
      </c>
      <c r="I211" s="4"/>
      <c r="J211" s="4"/>
    </row>
    <row r="212" spans="1:10" ht="12.75">
      <c r="A212" s="45">
        <f t="shared" si="26"/>
        <v>19.200000000000003</v>
      </c>
      <c r="B212" s="45">
        <f t="shared" si="25"/>
        <v>19.488652236179338</v>
      </c>
      <c r="C212" s="45">
        <f aca="true" t="shared" si="27" ref="C212:C220">Go/B212</f>
        <v>1.2111875283768148</v>
      </c>
      <c r="D212" s="45">
        <f aca="true" t="shared" si="28" ref="D212:D220">A*((C212)^n)</f>
        <v>0.5495546461971791</v>
      </c>
      <c r="E212" s="45">
        <f aca="true" t="shared" si="29" ref="E212:E220">(PI()*((SQRT((4*B212)/PI()))+(2*(D212*time)*0.1))^2)/4</f>
        <v>19.574748752718698</v>
      </c>
      <c r="F212" s="46">
        <f t="shared" si="24"/>
        <v>1.9654817092722068</v>
      </c>
      <c r="G212" s="45">
        <f aca="true" t="shared" si="30" ref="G212:G220">(E212-B212)*(inc*2.54)</f>
        <v>1.2158894451754594</v>
      </c>
      <c r="H212" s="45">
        <f aca="true" t="shared" si="31" ref="H212:H220">G212*rho</f>
        <v>1.0882210534320362</v>
      </c>
      <c r="I212" s="4"/>
      <c r="J212" s="4"/>
    </row>
    <row r="213" spans="1:10" ht="12.75">
      <c r="A213" s="45">
        <f aca="true" t="shared" si="32" ref="A213:A220">A212+time</f>
        <v>19.300000000000004</v>
      </c>
      <c r="B213" s="45">
        <f t="shared" si="25"/>
        <v>19.574748752718698</v>
      </c>
      <c r="C213" s="45">
        <f t="shared" si="27"/>
        <v>1.2058603066389275</v>
      </c>
      <c r="D213" s="45">
        <f t="shared" si="28"/>
        <v>0.5480547697858431</v>
      </c>
      <c r="E213" s="45">
        <f t="shared" si="29"/>
        <v>19.66079927218191</v>
      </c>
      <c r="F213" s="46">
        <f aca="true" t="shared" si="33" ref="F213:F220">SQRT((4*(E213*0.155))/PI())</f>
        <v>1.9697970968448906</v>
      </c>
      <c r="G213" s="45">
        <f t="shared" si="30"/>
        <v>1.2152398560672928</v>
      </c>
      <c r="H213" s="45">
        <f t="shared" si="31"/>
        <v>1.087639671180227</v>
      </c>
      <c r="I213" s="4"/>
      <c r="J213" s="4"/>
    </row>
    <row r="214" spans="1:10" ht="12.75">
      <c r="A214" s="45">
        <f t="shared" si="32"/>
        <v>19.400000000000006</v>
      </c>
      <c r="B214" s="45">
        <f t="shared" si="25"/>
        <v>19.66079927218191</v>
      </c>
      <c r="C214" s="45">
        <f t="shared" si="27"/>
        <v>1.200582550411938</v>
      </c>
      <c r="D214" s="45">
        <f t="shared" si="28"/>
        <v>0.5465663353506706</v>
      </c>
      <c r="E214" s="45">
        <f t="shared" si="29"/>
        <v>19.746804047521543</v>
      </c>
      <c r="F214" s="46">
        <f t="shared" si="33"/>
        <v>1.9741007644731117</v>
      </c>
      <c r="G214" s="45">
        <f t="shared" si="30"/>
        <v>1.2145938392564128</v>
      </c>
      <c r="H214" s="45">
        <f t="shared" si="31"/>
        <v>1.0870614861344896</v>
      </c>
      <c r="I214" s="4"/>
      <c r="J214" s="4"/>
    </row>
    <row r="215" spans="1:10" ht="12.75">
      <c r="A215" s="45">
        <f t="shared" si="32"/>
        <v>19.500000000000007</v>
      </c>
      <c r="B215" s="45">
        <f t="shared" si="25"/>
        <v>19.746804047521543</v>
      </c>
      <c r="C215" s="45">
        <f t="shared" si="27"/>
        <v>1.1953535608358845</v>
      </c>
      <c r="D215" s="45">
        <f t="shared" si="28"/>
        <v>0.5450892000464808</v>
      </c>
      <c r="E215" s="45">
        <f t="shared" si="29"/>
        <v>19.832763329054334</v>
      </c>
      <c r="F215" s="46">
        <f t="shared" si="33"/>
        <v>1.9783928011263163</v>
      </c>
      <c r="G215" s="45">
        <f t="shared" si="30"/>
        <v>1.213951357518684</v>
      </c>
      <c r="H215" s="45">
        <f t="shared" si="31"/>
        <v>1.0864864649792223</v>
      </c>
      <c r="I215" s="4"/>
      <c r="J215" s="4"/>
    </row>
    <row r="216" spans="1:10" ht="12.75">
      <c r="A216" s="45">
        <f t="shared" si="32"/>
        <v>19.60000000000001</v>
      </c>
      <c r="B216" s="45">
        <f t="shared" si="25"/>
        <v>19.832763329054334</v>
      </c>
      <c r="C216" s="45">
        <f t="shared" si="27"/>
        <v>1.1901726522775402</v>
      </c>
      <c r="D216" s="45">
        <f t="shared" si="28"/>
        <v>0.5436232234986403</v>
      </c>
      <c r="E216" s="45">
        <f t="shared" si="29"/>
        <v>19.91867736450153</v>
      </c>
      <c r="F216" s="46">
        <f t="shared" si="33"/>
        <v>1.98267329466864</v>
      </c>
      <c r="G216" s="45">
        <f t="shared" si="30"/>
        <v>1.2133123741994822</v>
      </c>
      <c r="H216" s="45">
        <f t="shared" si="31"/>
        <v>1.0859145749085366</v>
      </c>
      <c r="I216" s="4"/>
      <c r="J216" s="4"/>
    </row>
    <row r="217" spans="1:10" ht="12.75">
      <c r="A217" s="45">
        <f t="shared" si="32"/>
        <v>19.70000000000001</v>
      </c>
      <c r="B217" s="45">
        <f>E216</f>
        <v>19.91867736450153</v>
      </c>
      <c r="C217" s="45">
        <f t="shared" si="27"/>
        <v>1.1850391520172123</v>
      </c>
      <c r="D217" s="45">
        <f t="shared" si="28"/>
        <v>0.5421682677485584</v>
      </c>
      <c r="E217" s="45">
        <f t="shared" si="29"/>
        <v>20.00454639902839</v>
      </c>
      <c r="F217" s="46">
        <f t="shared" si="33"/>
        <v>1.9869423318779318</v>
      </c>
      <c r="G217" s="45">
        <f t="shared" si="30"/>
        <v>1.2126768532021057</v>
      </c>
      <c r="H217" s="45">
        <f t="shared" si="31"/>
        <v>1.0853457836158846</v>
      </c>
      <c r="I217" s="4"/>
      <c r="J217" s="4"/>
    </row>
    <row r="218" spans="1:10" ht="12.75">
      <c r="A218" s="45">
        <f t="shared" si="32"/>
        <v>19.80000000000001</v>
      </c>
      <c r="B218" s="45">
        <f>E217</f>
        <v>20.00454639902839</v>
      </c>
      <c r="C218" s="45">
        <f t="shared" si="27"/>
        <v>1.1799523999444341</v>
      </c>
      <c r="D218" s="45">
        <f t="shared" si="28"/>
        <v>0.5407241972006436</v>
      </c>
      <c r="E218" s="45">
        <f t="shared" si="29"/>
        <v>20.090370675282863</v>
      </c>
      <c r="F218" s="46">
        <f t="shared" si="33"/>
        <v>1.9911999984643587</v>
      </c>
      <c r="G218" s="45">
        <f t="shared" si="30"/>
        <v>1.2120447589761847</v>
      </c>
      <c r="H218" s="45">
        <f t="shared" si="31"/>
        <v>1.0847800592836854</v>
      </c>
      <c r="I218" s="4"/>
      <c r="J218" s="4"/>
    </row>
    <row r="219" spans="1:10" ht="12.75">
      <c r="A219" s="45">
        <f t="shared" si="32"/>
        <v>19.900000000000013</v>
      </c>
      <c r="B219" s="45">
        <f>E218</f>
        <v>20.090370675282863</v>
      </c>
      <c r="C219" s="45">
        <f t="shared" si="27"/>
        <v>1.1749117482622553</v>
      </c>
      <c r="D219" s="45">
        <f t="shared" si="28"/>
        <v>0.5392908785706739</v>
      </c>
      <c r="E219" s="45">
        <f t="shared" si="29"/>
        <v>20.176150433433563</v>
      </c>
      <c r="F219" s="46">
        <f t="shared" si="33"/>
        <v>1.9954463790886066</v>
      </c>
      <c r="G219" s="45">
        <f t="shared" si="30"/>
        <v>1.2114160565074463</v>
      </c>
      <c r="H219" s="45">
        <f t="shared" si="31"/>
        <v>1.0842173705741645</v>
      </c>
      <c r="I219" s="4"/>
      <c r="J219" s="4"/>
    </row>
    <row r="220" spans="1:10" ht="12.75">
      <c r="A220" s="47">
        <f t="shared" si="32"/>
        <v>20.000000000000014</v>
      </c>
      <c r="B220" s="47">
        <f>E219</f>
        <v>20.176150433433563</v>
      </c>
      <c r="C220" s="47">
        <f t="shared" si="27"/>
        <v>1.1699165611998439</v>
      </c>
      <c r="D220" s="47">
        <f t="shared" si="28"/>
        <v>0.5378681808355356</v>
      </c>
      <c r="E220" s="47">
        <f t="shared" si="29"/>
        <v>20.261885911206953</v>
      </c>
      <c r="F220" s="48">
        <f t="shared" si="33"/>
        <v>1.9996815573796862</v>
      </c>
      <c r="G220" s="47">
        <f t="shared" si="30"/>
        <v>1.2107907113069272</v>
      </c>
      <c r="H220" s="47">
        <f t="shared" si="31"/>
        <v>1.0836576866196999</v>
      </c>
      <c r="I220" s="4"/>
      <c r="J220" s="4"/>
    </row>
    <row r="221" spans="1:10" ht="12.75">
      <c r="A221" s="4"/>
      <c r="B221" s="7"/>
      <c r="C221" s="5" t="s">
        <v>30</v>
      </c>
      <c r="D221" s="7"/>
      <c r="E221" s="7"/>
      <c r="F221" s="30"/>
      <c r="G221" s="7"/>
      <c r="H221" s="12" t="s">
        <v>31</v>
      </c>
      <c r="I221" s="7"/>
      <c r="J221" s="7"/>
    </row>
    <row r="222" spans="1:10" ht="12.75">
      <c r="A222" s="4"/>
      <c r="B222" s="7"/>
      <c r="C222" s="5">
        <f>AVERAGE(C20:C220)</f>
        <v>3.2521890964242135</v>
      </c>
      <c r="D222" s="7"/>
      <c r="E222" s="7"/>
      <c r="F222" s="30"/>
      <c r="G222" s="7"/>
      <c r="H222" s="13">
        <f>SUM(H15:H220)</f>
        <v>240.08969578519444</v>
      </c>
      <c r="I222" s="7"/>
      <c r="J222" s="7"/>
    </row>
    <row r="223" spans="3:8" ht="12.75">
      <c r="C223" s="12" t="s">
        <v>20</v>
      </c>
      <c r="H223" s="15" t="s">
        <v>42</v>
      </c>
    </row>
    <row r="224" ht="12.75">
      <c r="H224" s="16">
        <f>H222/28.349</f>
        <v>8.469071070767733</v>
      </c>
    </row>
  </sheetData>
  <printOptions/>
  <pageMargins left="0.75" right="0.75" top="1" bottom="1" header="0.5" footer="0.5"/>
  <pageSetup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 O'Neel</cp:lastModifiedBy>
  <cp:lastPrinted>2003-08-06T21:14:37Z</cp:lastPrinted>
  <dcterms:created xsi:type="dcterms:W3CDTF">2003-05-05T22:24:06Z</dcterms:created>
  <dcterms:modified xsi:type="dcterms:W3CDTF">2003-08-06T21:22:09Z</dcterms:modified>
  <cp:category/>
  <cp:version/>
  <cp:contentType/>
  <cp:contentStatus/>
</cp:coreProperties>
</file>